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lumaserviceseu-my.sharepoint.com/personal/jakub_ryznar_proxis_pl/Documents/Doktorat/Publikacja_kasyteryt/2024.01.03_after editing/"/>
    </mc:Choice>
  </mc:AlternateContent>
  <xr:revisionPtr revIDLastSave="4" documentId="11_AD4DADEC636C813AC809E4AD089F61E65ADEDD93" xr6:coauthVersionLast="47" xr6:coauthVersionMax="47" xr10:uidLastSave="{72F255B2-8654-4967-940D-197F3CDFEDE8}"/>
  <bookViews>
    <workbookView xWindow="28680" yWindow="-120" windowWidth="29040" windowHeight="15840" xr2:uid="{00000000-000D-0000-FFFF-FFFF00000000}"/>
  </bookViews>
  <sheets>
    <sheet name="Cassiterite" sheetId="2" r:id="rId1"/>
    <sheet name="CGM" sheetId="3" r:id="rId2"/>
    <sheet name="Rutile-ilmenite" sheetId="1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2" i="2" l="1"/>
  <c r="AS35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R583" i="2"/>
  <c r="AQ583" i="2"/>
  <c r="AP583" i="2"/>
  <c r="AO583" i="2"/>
  <c r="AN583" i="2"/>
  <c r="AM583" i="2"/>
  <c r="AL583" i="2"/>
  <c r="AK583" i="2"/>
  <c r="AJ583" i="2"/>
  <c r="AI583" i="2"/>
  <c r="AH583" i="2"/>
  <c r="AG583" i="2"/>
  <c r="AF583" i="2"/>
  <c r="AE583" i="2"/>
  <c r="AD583" i="2"/>
  <c r="AC583" i="2"/>
  <c r="AB583" i="2"/>
  <c r="AA583" i="2"/>
  <c r="Z583" i="2"/>
  <c r="Y583" i="2"/>
  <c r="W583" i="2"/>
  <c r="V583" i="2"/>
  <c r="U583" i="2"/>
  <c r="T583" i="2"/>
  <c r="S583" i="2"/>
  <c r="R583" i="2"/>
  <c r="Q583" i="2"/>
  <c r="P583" i="2"/>
  <c r="O583" i="2"/>
  <c r="N583" i="2"/>
  <c r="M583" i="2"/>
  <c r="L583" i="2"/>
  <c r="K583" i="2"/>
  <c r="J583" i="2"/>
  <c r="I583" i="2"/>
  <c r="H583" i="2"/>
  <c r="G583" i="2"/>
  <c r="AR582" i="2"/>
  <c r="AQ582" i="2"/>
  <c r="AP582" i="2"/>
  <c r="AO582" i="2"/>
  <c r="AN582" i="2"/>
  <c r="AM582" i="2"/>
  <c r="AL582" i="2"/>
  <c r="AK582" i="2"/>
  <c r="AJ582" i="2"/>
  <c r="AI582" i="2"/>
  <c r="AH582" i="2"/>
  <c r="AG582" i="2"/>
  <c r="AF582" i="2"/>
  <c r="AE582" i="2"/>
  <c r="AD582" i="2"/>
  <c r="AC582" i="2"/>
  <c r="AB582" i="2"/>
  <c r="AA582" i="2"/>
  <c r="Z582" i="2"/>
  <c r="Y582" i="2"/>
  <c r="W582" i="2"/>
  <c r="V582" i="2"/>
  <c r="U582" i="2"/>
  <c r="T582" i="2"/>
  <c r="S582" i="2"/>
  <c r="R582" i="2"/>
  <c r="Q582" i="2"/>
  <c r="P582" i="2"/>
  <c r="O582" i="2"/>
  <c r="N582" i="2"/>
  <c r="M582" i="2"/>
  <c r="L582" i="2"/>
  <c r="K582" i="2"/>
  <c r="J582" i="2"/>
  <c r="I582" i="2"/>
  <c r="G582" i="2"/>
  <c r="AR581" i="2"/>
  <c r="AQ581" i="2"/>
  <c r="AP581" i="2"/>
  <c r="AO581" i="2"/>
  <c r="AN581" i="2"/>
  <c r="AM581" i="2"/>
  <c r="AL581" i="2"/>
  <c r="AK581" i="2"/>
  <c r="AJ581" i="2"/>
  <c r="AI581" i="2"/>
  <c r="AH581" i="2"/>
  <c r="AG581" i="2"/>
  <c r="AF581" i="2"/>
  <c r="AE581" i="2"/>
  <c r="AD581" i="2"/>
  <c r="AC581" i="2"/>
  <c r="AB581" i="2"/>
  <c r="AA581" i="2"/>
  <c r="Z581" i="2"/>
  <c r="Y581" i="2"/>
  <c r="W581" i="2"/>
  <c r="V581" i="2"/>
  <c r="U581" i="2"/>
  <c r="T581" i="2"/>
  <c r="S581" i="2"/>
  <c r="R581" i="2"/>
  <c r="Q581" i="2"/>
  <c r="P581" i="2"/>
  <c r="O581" i="2"/>
  <c r="N581" i="2"/>
  <c r="M581" i="2"/>
  <c r="L581" i="2"/>
  <c r="K581" i="2"/>
  <c r="J581" i="2"/>
  <c r="I581" i="2"/>
  <c r="H581" i="2"/>
  <c r="G581" i="2"/>
  <c r="AR580" i="2"/>
  <c r="AQ580" i="2"/>
  <c r="AP580" i="2"/>
  <c r="AO580" i="2"/>
  <c r="AN580" i="2"/>
  <c r="AM580" i="2"/>
  <c r="AL580" i="2"/>
  <c r="AK580" i="2"/>
  <c r="AJ580" i="2"/>
  <c r="AI580" i="2"/>
  <c r="AH580" i="2"/>
  <c r="AG580" i="2"/>
  <c r="AF580" i="2"/>
  <c r="AE580" i="2"/>
  <c r="AD580" i="2"/>
  <c r="AC580" i="2"/>
  <c r="AB580" i="2"/>
  <c r="AA580" i="2"/>
  <c r="Z580" i="2"/>
  <c r="Y580" i="2"/>
  <c r="W580" i="2"/>
  <c r="V580" i="2"/>
  <c r="U580" i="2"/>
  <c r="T580" i="2"/>
  <c r="S580" i="2"/>
  <c r="R580" i="2"/>
  <c r="Q580" i="2"/>
  <c r="P580" i="2"/>
  <c r="O580" i="2"/>
  <c r="N580" i="2"/>
  <c r="M580" i="2"/>
  <c r="L580" i="2"/>
  <c r="K580" i="2"/>
  <c r="J580" i="2"/>
  <c r="I580" i="2"/>
  <c r="H580" i="2"/>
  <c r="G580" i="2"/>
  <c r="AS578" i="2"/>
  <c r="X578" i="2"/>
  <c r="AS577" i="2"/>
  <c r="X577" i="2"/>
  <c r="AS576" i="2"/>
  <c r="X576" i="2"/>
  <c r="AS575" i="2"/>
  <c r="X575" i="2"/>
  <c r="AS574" i="2"/>
  <c r="X574" i="2"/>
  <c r="AS573" i="2"/>
  <c r="X573" i="2"/>
  <c r="AS572" i="2"/>
  <c r="X572" i="2"/>
  <c r="AS571" i="2"/>
  <c r="X571" i="2"/>
  <c r="AS570" i="2"/>
  <c r="X570" i="2"/>
  <c r="AS569" i="2"/>
  <c r="X569" i="2"/>
  <c r="AS568" i="2"/>
  <c r="X568" i="2"/>
  <c r="AS567" i="2"/>
  <c r="X567" i="2"/>
  <c r="AS566" i="2"/>
  <c r="X566" i="2"/>
  <c r="AS565" i="2"/>
  <c r="X565" i="2"/>
  <c r="AS564" i="2"/>
  <c r="X564" i="2"/>
  <c r="AS563" i="2"/>
  <c r="X563" i="2"/>
  <c r="AS562" i="2"/>
  <c r="X562" i="2"/>
  <c r="AS561" i="2"/>
  <c r="X561" i="2"/>
  <c r="AS560" i="2"/>
  <c r="X560" i="2"/>
  <c r="AS559" i="2"/>
  <c r="X559" i="2"/>
  <c r="AS558" i="2"/>
  <c r="X558" i="2"/>
  <c r="AS557" i="2"/>
  <c r="X557" i="2"/>
  <c r="AS556" i="2"/>
  <c r="X556" i="2"/>
  <c r="AS555" i="2"/>
  <c r="X555" i="2"/>
  <c r="AS554" i="2"/>
  <c r="X554" i="2"/>
  <c r="AS553" i="2"/>
  <c r="X553" i="2"/>
  <c r="AS552" i="2"/>
  <c r="X552" i="2"/>
  <c r="AS551" i="2"/>
  <c r="X551" i="2"/>
  <c r="AS550" i="2"/>
  <c r="X550" i="2"/>
  <c r="AS549" i="2"/>
  <c r="X549" i="2"/>
  <c r="AS548" i="2"/>
  <c r="X548" i="2"/>
  <c r="AS547" i="2"/>
  <c r="X547" i="2"/>
  <c r="AS546" i="2"/>
  <c r="X546" i="2"/>
  <c r="AS545" i="2"/>
  <c r="X545" i="2"/>
  <c r="AS544" i="2"/>
  <c r="X544" i="2"/>
  <c r="AS543" i="2"/>
  <c r="X543" i="2"/>
  <c r="AS542" i="2"/>
  <c r="X542" i="2"/>
  <c r="AS541" i="2"/>
  <c r="X541" i="2"/>
  <c r="AS540" i="2"/>
  <c r="X540" i="2"/>
  <c r="AS539" i="2"/>
  <c r="X539" i="2"/>
  <c r="AS538" i="2"/>
  <c r="X538" i="2"/>
  <c r="AS537" i="2"/>
  <c r="X537" i="2"/>
  <c r="AS536" i="2"/>
  <c r="X536" i="2"/>
  <c r="AS535" i="2"/>
  <c r="X535" i="2"/>
  <c r="AS534" i="2"/>
  <c r="X534" i="2"/>
  <c r="AS533" i="2"/>
  <c r="X533" i="2"/>
  <c r="AS532" i="2"/>
  <c r="X532" i="2"/>
  <c r="AS531" i="2"/>
  <c r="X531" i="2"/>
  <c r="AS530" i="2"/>
  <c r="X530" i="2"/>
  <c r="AS529" i="2"/>
  <c r="X529" i="2"/>
  <c r="AS528" i="2"/>
  <c r="X528" i="2"/>
  <c r="AS527" i="2"/>
  <c r="X527" i="2"/>
  <c r="AS526" i="2"/>
  <c r="X526" i="2"/>
  <c r="AS525" i="2"/>
  <c r="X525" i="2"/>
  <c r="AS524" i="2"/>
  <c r="X524" i="2"/>
  <c r="AS523" i="2"/>
  <c r="X523" i="2"/>
  <c r="AS522" i="2"/>
  <c r="X522" i="2"/>
  <c r="AS521" i="2"/>
  <c r="X521" i="2"/>
  <c r="AS520" i="2"/>
  <c r="X520" i="2"/>
  <c r="AS519" i="2"/>
  <c r="X519" i="2"/>
  <c r="AS518" i="2"/>
  <c r="X518" i="2"/>
  <c r="AS517" i="2"/>
  <c r="X517" i="2"/>
  <c r="AS516" i="2"/>
  <c r="X516" i="2"/>
  <c r="AS515" i="2"/>
  <c r="X515" i="2"/>
  <c r="AS514" i="2"/>
  <c r="X514" i="2"/>
  <c r="AS513" i="2"/>
  <c r="X513" i="2"/>
  <c r="AS512" i="2"/>
  <c r="X512" i="2"/>
  <c r="AS511" i="2"/>
  <c r="X511" i="2"/>
  <c r="AS510" i="2"/>
  <c r="X510" i="2"/>
  <c r="AS509" i="2"/>
  <c r="X509" i="2"/>
  <c r="AS508" i="2"/>
  <c r="X508" i="2"/>
  <c r="AS507" i="2"/>
  <c r="X507" i="2"/>
  <c r="AS506" i="2"/>
  <c r="X506" i="2"/>
  <c r="AS505" i="2"/>
  <c r="X505" i="2"/>
  <c r="AS504" i="2"/>
  <c r="X504" i="2"/>
  <c r="AS503" i="2"/>
  <c r="X503" i="2"/>
  <c r="AS502" i="2"/>
  <c r="X502" i="2"/>
  <c r="AS501" i="2"/>
  <c r="X501" i="2"/>
  <c r="AS500" i="2"/>
  <c r="X500" i="2"/>
  <c r="AS499" i="2"/>
  <c r="X499" i="2"/>
  <c r="AS498" i="2"/>
  <c r="X498" i="2"/>
  <c r="AS497" i="2"/>
  <c r="X497" i="2"/>
  <c r="AS496" i="2"/>
  <c r="X496" i="2"/>
  <c r="AS495" i="2"/>
  <c r="X495" i="2"/>
  <c r="AS494" i="2"/>
  <c r="X494" i="2"/>
  <c r="AS493" i="2"/>
  <c r="X493" i="2"/>
  <c r="AS492" i="2"/>
  <c r="X492" i="2"/>
  <c r="AS491" i="2"/>
  <c r="X491" i="2"/>
  <c r="AS490" i="2"/>
  <c r="X490" i="2"/>
  <c r="AS489" i="2"/>
  <c r="X489" i="2"/>
  <c r="AS488" i="2"/>
  <c r="X488" i="2"/>
  <c r="AS487" i="2"/>
  <c r="X487" i="2"/>
  <c r="AS486" i="2"/>
  <c r="X486" i="2"/>
  <c r="AS485" i="2"/>
  <c r="X485" i="2"/>
  <c r="AS484" i="2"/>
  <c r="X484" i="2"/>
  <c r="AS483" i="2"/>
  <c r="X483" i="2"/>
  <c r="AS482" i="2"/>
  <c r="X482" i="2"/>
  <c r="AS481" i="2"/>
  <c r="X481" i="2"/>
  <c r="AS480" i="2"/>
  <c r="X480" i="2"/>
  <c r="AS479" i="2"/>
  <c r="X479" i="2"/>
  <c r="AS478" i="2"/>
  <c r="X478" i="2"/>
  <c r="AS477" i="2"/>
  <c r="X477" i="2"/>
  <c r="AS476" i="2"/>
  <c r="X476" i="2"/>
  <c r="AS475" i="2"/>
  <c r="X475" i="2"/>
  <c r="AS474" i="2"/>
  <c r="X474" i="2"/>
  <c r="AS473" i="2"/>
  <c r="X473" i="2"/>
  <c r="AS472" i="2"/>
  <c r="X472" i="2"/>
  <c r="AS471" i="2"/>
  <c r="X471" i="2"/>
  <c r="AS470" i="2"/>
  <c r="X470" i="2"/>
  <c r="AS469" i="2"/>
  <c r="X469" i="2"/>
  <c r="AS468" i="2"/>
  <c r="X468" i="2"/>
  <c r="AS467" i="2"/>
  <c r="X467" i="2"/>
  <c r="AS466" i="2"/>
  <c r="X466" i="2"/>
  <c r="AS465" i="2"/>
  <c r="X465" i="2"/>
  <c r="AS464" i="2"/>
  <c r="X464" i="2"/>
  <c r="AS463" i="2"/>
  <c r="X463" i="2"/>
  <c r="AS462" i="2"/>
  <c r="X462" i="2"/>
  <c r="AS461" i="2"/>
  <c r="X461" i="2"/>
  <c r="AS460" i="2"/>
  <c r="X460" i="2"/>
  <c r="AS459" i="2"/>
  <c r="X459" i="2"/>
  <c r="AS458" i="2"/>
  <c r="X458" i="2"/>
  <c r="AS457" i="2"/>
  <c r="X457" i="2"/>
  <c r="AS456" i="2"/>
  <c r="AS455" i="2"/>
  <c r="AR454" i="2"/>
  <c r="AQ454" i="2"/>
  <c r="AP454" i="2"/>
  <c r="AO454" i="2"/>
  <c r="AN454" i="2"/>
  <c r="AM454" i="2"/>
  <c r="AL454" i="2"/>
  <c r="AK454" i="2"/>
  <c r="AJ454" i="2"/>
  <c r="AI454" i="2"/>
  <c r="AH454" i="2"/>
  <c r="AG454" i="2"/>
  <c r="AF454" i="2"/>
  <c r="AE454" i="2"/>
  <c r="AD454" i="2"/>
  <c r="AC454" i="2"/>
  <c r="AB454" i="2"/>
  <c r="AA454" i="2"/>
  <c r="Z454" i="2"/>
  <c r="Y454" i="2"/>
  <c r="X454" i="2"/>
  <c r="W454" i="2"/>
  <c r="V454" i="2"/>
  <c r="U454" i="2"/>
  <c r="T454" i="2"/>
  <c r="S454" i="2"/>
  <c r="R454" i="2"/>
  <c r="Q454" i="2"/>
  <c r="P454" i="2"/>
  <c r="O454" i="2"/>
  <c r="N454" i="2"/>
  <c r="M454" i="2"/>
  <c r="L454" i="2"/>
  <c r="K454" i="2"/>
  <c r="J454" i="2"/>
  <c r="I454" i="2"/>
  <c r="H454" i="2"/>
  <c r="G454" i="2"/>
  <c r="AR453" i="2"/>
  <c r="AQ453" i="2"/>
  <c r="AP453" i="2"/>
  <c r="AO453" i="2"/>
  <c r="AN453" i="2"/>
  <c r="AM453" i="2"/>
  <c r="AL453" i="2"/>
  <c r="AK453" i="2"/>
  <c r="AJ453" i="2"/>
  <c r="AI453" i="2"/>
  <c r="AH453" i="2"/>
  <c r="AG453" i="2"/>
  <c r="AF453" i="2"/>
  <c r="AE453" i="2"/>
  <c r="AD453" i="2"/>
  <c r="AC453" i="2"/>
  <c r="AB453" i="2"/>
  <c r="AA453" i="2"/>
  <c r="Z453" i="2"/>
  <c r="Y453" i="2"/>
  <c r="X453" i="2"/>
  <c r="W453" i="2"/>
  <c r="V453" i="2"/>
  <c r="U453" i="2"/>
  <c r="T453" i="2"/>
  <c r="S453" i="2"/>
  <c r="R453" i="2"/>
  <c r="Q453" i="2"/>
  <c r="P453" i="2"/>
  <c r="O453" i="2"/>
  <c r="N453" i="2"/>
  <c r="M453" i="2"/>
  <c r="L453" i="2"/>
  <c r="K453" i="2"/>
  <c r="J453" i="2"/>
  <c r="I453" i="2"/>
  <c r="H453" i="2"/>
  <c r="G453" i="2"/>
  <c r="AR452" i="2"/>
  <c r="AQ452" i="2"/>
  <c r="AP452" i="2"/>
  <c r="AO452" i="2"/>
  <c r="AN452" i="2"/>
  <c r="AM452" i="2"/>
  <c r="AL452" i="2"/>
  <c r="AK452" i="2"/>
  <c r="AJ452" i="2"/>
  <c r="AI452" i="2"/>
  <c r="AH452" i="2"/>
  <c r="AG452" i="2"/>
  <c r="AF452" i="2"/>
  <c r="AE452" i="2"/>
  <c r="AD452" i="2"/>
  <c r="AC452" i="2"/>
  <c r="AB452" i="2"/>
  <c r="AA452" i="2"/>
  <c r="Z452" i="2"/>
  <c r="Y452" i="2"/>
  <c r="X452" i="2"/>
  <c r="W452" i="2"/>
  <c r="V452" i="2"/>
  <c r="U452" i="2"/>
  <c r="T452" i="2"/>
  <c r="S452" i="2"/>
  <c r="R452" i="2"/>
  <c r="Q452" i="2"/>
  <c r="P452" i="2"/>
  <c r="O452" i="2"/>
  <c r="N452" i="2"/>
  <c r="M452" i="2"/>
  <c r="L452" i="2"/>
  <c r="K452" i="2"/>
  <c r="J452" i="2"/>
  <c r="I452" i="2"/>
  <c r="H452" i="2"/>
  <c r="G452" i="2"/>
  <c r="AR451" i="2"/>
  <c r="AQ451" i="2"/>
  <c r="AP451" i="2"/>
  <c r="AO451" i="2"/>
  <c r="AN451" i="2"/>
  <c r="AM451" i="2"/>
  <c r="AL451" i="2"/>
  <c r="AK451" i="2"/>
  <c r="AJ451" i="2"/>
  <c r="AI451" i="2"/>
  <c r="AH451" i="2"/>
  <c r="AG451" i="2"/>
  <c r="AF451" i="2"/>
  <c r="AE451" i="2"/>
  <c r="AD451" i="2"/>
  <c r="AC451" i="2"/>
  <c r="AB451" i="2"/>
  <c r="AA451" i="2"/>
  <c r="Z451" i="2"/>
  <c r="Y451" i="2"/>
  <c r="X451" i="2"/>
  <c r="W451" i="2"/>
  <c r="V451" i="2"/>
  <c r="U451" i="2"/>
  <c r="T451" i="2"/>
  <c r="S451" i="2"/>
  <c r="R451" i="2"/>
  <c r="Q451" i="2"/>
  <c r="P451" i="2"/>
  <c r="O451" i="2"/>
  <c r="N451" i="2"/>
  <c r="M451" i="2"/>
  <c r="L451" i="2"/>
  <c r="K451" i="2"/>
  <c r="J451" i="2"/>
  <c r="I451" i="2"/>
  <c r="H451" i="2"/>
  <c r="G451" i="2"/>
  <c r="AS450" i="2"/>
  <c r="AS449" i="2"/>
  <c r="AS448" i="2"/>
  <c r="AS447" i="2"/>
  <c r="AS446" i="2"/>
  <c r="AS445" i="2"/>
  <c r="AS444" i="2"/>
  <c r="AS443" i="2"/>
  <c r="AS442" i="2"/>
  <c r="AS441" i="2"/>
  <c r="AS440" i="2"/>
  <c r="AS439" i="2"/>
  <c r="AS438" i="2"/>
  <c r="AS437" i="2"/>
  <c r="AS436" i="2"/>
  <c r="AS435" i="2"/>
  <c r="AS434" i="2"/>
  <c r="AS433" i="2"/>
  <c r="AS432" i="2"/>
  <c r="AS431" i="2"/>
  <c r="AS430" i="2"/>
  <c r="AS429" i="2"/>
  <c r="AS428" i="2"/>
  <c r="AS427" i="2"/>
  <c r="AS426" i="2"/>
  <c r="AS425" i="2"/>
  <c r="AS424" i="2"/>
  <c r="AS423" i="2"/>
  <c r="AS422" i="2"/>
  <c r="AS421" i="2"/>
  <c r="AS420" i="2"/>
  <c r="AS419" i="2"/>
  <c r="AS418" i="2"/>
  <c r="AS417" i="2"/>
  <c r="AS416" i="2"/>
  <c r="AS415" i="2"/>
  <c r="AS414" i="2"/>
  <c r="AS413" i="2"/>
  <c r="AS412" i="2"/>
  <c r="AS411" i="2"/>
  <c r="AS410" i="2"/>
  <c r="AS409" i="2"/>
  <c r="AS408" i="2"/>
  <c r="AS407" i="2"/>
  <c r="AS406" i="2"/>
  <c r="AS405" i="2"/>
  <c r="AS404" i="2"/>
  <c r="AS403" i="2"/>
  <c r="AS402" i="2"/>
  <c r="AS401" i="2"/>
  <c r="AS400" i="2"/>
  <c r="AS399" i="2"/>
  <c r="AS398" i="2"/>
  <c r="AS397" i="2"/>
  <c r="AS396" i="2"/>
  <c r="AS395" i="2"/>
  <c r="AS394" i="2"/>
  <c r="AS393" i="2"/>
  <c r="AS392" i="2"/>
  <c r="AS391" i="2"/>
  <c r="AS390" i="2"/>
  <c r="AS389" i="2"/>
  <c r="AS388" i="2"/>
  <c r="AS387" i="2"/>
  <c r="AS386" i="2"/>
  <c r="AS385" i="2"/>
  <c r="AS384" i="2"/>
  <c r="AS383" i="2"/>
  <c r="AS382" i="2"/>
  <c r="AS381" i="2"/>
  <c r="AS380" i="2"/>
  <c r="AS379" i="2"/>
  <c r="AS378" i="2"/>
  <c r="AS377" i="2"/>
  <c r="AS376" i="2"/>
  <c r="AS375" i="2"/>
  <c r="AS374" i="2"/>
  <c r="AS373" i="2"/>
  <c r="AS372" i="2"/>
  <c r="AS371" i="2"/>
  <c r="AS370" i="2"/>
  <c r="AS369" i="2"/>
  <c r="AS368" i="2"/>
  <c r="AS367" i="2"/>
  <c r="AS366" i="2"/>
  <c r="AS365" i="2"/>
  <c r="AS364" i="2"/>
  <c r="AS363" i="2"/>
  <c r="AS362" i="2"/>
  <c r="AS361" i="2"/>
  <c r="AS360" i="2"/>
  <c r="AS359" i="2"/>
  <c r="AS358" i="2"/>
  <c r="AS357" i="2"/>
  <c r="AS356" i="2"/>
  <c r="AS355" i="2"/>
  <c r="AS354" i="2"/>
  <c r="AS353" i="2"/>
  <c r="AS352" i="2"/>
  <c r="AS351" i="2"/>
  <c r="AS350" i="2"/>
  <c r="AS349" i="2"/>
  <c r="AS348" i="2"/>
  <c r="AS347" i="2"/>
  <c r="AS346" i="2"/>
  <c r="AS345" i="2"/>
  <c r="AS344" i="2"/>
  <c r="AS343" i="2"/>
  <c r="AS342" i="2"/>
  <c r="AS341" i="2"/>
  <c r="AS340" i="2"/>
  <c r="AS339" i="2"/>
  <c r="AS338" i="2"/>
  <c r="AS337" i="2"/>
  <c r="AS336" i="2"/>
  <c r="AS335" i="2"/>
  <c r="AS334" i="2"/>
  <c r="AS333" i="2"/>
  <c r="AS332" i="2"/>
  <c r="AS331" i="2"/>
  <c r="AS330" i="2"/>
  <c r="AS329" i="2"/>
  <c r="AS328" i="2"/>
  <c r="AS327" i="2"/>
  <c r="AS326" i="2"/>
  <c r="AS325" i="2"/>
  <c r="AS324" i="2"/>
  <c r="AS323" i="2"/>
  <c r="AS322" i="2"/>
  <c r="AS321" i="2"/>
  <c r="AS320" i="2"/>
  <c r="AS319" i="2"/>
  <c r="AS318" i="2"/>
  <c r="AS317" i="2"/>
  <c r="AS316" i="2"/>
  <c r="AS315" i="2"/>
  <c r="AS314" i="2"/>
  <c r="AS313" i="2"/>
  <c r="AS312" i="2"/>
  <c r="AS311" i="2"/>
  <c r="AS310" i="2"/>
  <c r="AS309" i="2"/>
  <c r="AS308" i="2"/>
  <c r="AS307" i="2"/>
  <c r="AS306" i="2"/>
  <c r="AS305" i="2"/>
  <c r="AS304" i="2"/>
  <c r="AS303" i="2"/>
  <c r="AS302" i="2"/>
  <c r="AS301" i="2"/>
  <c r="AS300" i="2"/>
  <c r="AS299" i="2"/>
  <c r="AS298" i="2"/>
  <c r="AS297" i="2"/>
  <c r="AS296" i="2"/>
  <c r="AS295" i="2"/>
  <c r="AS294" i="2"/>
  <c r="AS293" i="2"/>
  <c r="AS292" i="2"/>
  <c r="AS291" i="2"/>
  <c r="AS290" i="2"/>
  <c r="AS289" i="2"/>
  <c r="AS288" i="2"/>
  <c r="AS287" i="2"/>
  <c r="AS286" i="2"/>
  <c r="AS285" i="2"/>
  <c r="AS284" i="2"/>
  <c r="AS283" i="2"/>
  <c r="AS282" i="2"/>
  <c r="AS281" i="2"/>
  <c r="AS280" i="2"/>
  <c r="AS279" i="2"/>
  <c r="AS278" i="2"/>
  <c r="AS277" i="2"/>
  <c r="AS276" i="2"/>
  <c r="AS275" i="2"/>
  <c r="AS274" i="2"/>
  <c r="AS273" i="2"/>
  <c r="AS272" i="2"/>
  <c r="AS271" i="2"/>
  <c r="AS270" i="2"/>
  <c r="AS269" i="2"/>
  <c r="AS268" i="2"/>
  <c r="AS267" i="2"/>
  <c r="AS266" i="2"/>
  <c r="AS265" i="2"/>
  <c r="AS264" i="2"/>
  <c r="AS263" i="2"/>
  <c r="AS262" i="2"/>
  <c r="AS261" i="2"/>
  <c r="AS260" i="2"/>
  <c r="AS259" i="2"/>
  <c r="AS258" i="2"/>
  <c r="AS257" i="2"/>
  <c r="AS256" i="2"/>
  <c r="AS255" i="2"/>
  <c r="AS254" i="2"/>
  <c r="AS253" i="2"/>
  <c r="AS252" i="2"/>
  <c r="AS251" i="2"/>
  <c r="AS250" i="2"/>
  <c r="AS249" i="2"/>
  <c r="AS248" i="2"/>
  <c r="AS247" i="2"/>
  <c r="AS246" i="2"/>
  <c r="AS245" i="2"/>
  <c r="AS244" i="2"/>
  <c r="AS243" i="2"/>
  <c r="AS242" i="2"/>
  <c r="AS241" i="2"/>
  <c r="AS240" i="2"/>
  <c r="AS239" i="2"/>
  <c r="AS238" i="2"/>
  <c r="AS237" i="2"/>
  <c r="AS236" i="2"/>
  <c r="AS235" i="2"/>
  <c r="AS234" i="2"/>
  <c r="AS233" i="2"/>
  <c r="AS232" i="2"/>
  <c r="AS231" i="2"/>
  <c r="AS230" i="2"/>
  <c r="AS229" i="2"/>
  <c r="AS228" i="2"/>
  <c r="AS227" i="2"/>
  <c r="AS226" i="2"/>
  <c r="AS225" i="2"/>
  <c r="AS224" i="2"/>
  <c r="AS223" i="2"/>
  <c r="AS222" i="2"/>
  <c r="AS221" i="2"/>
  <c r="AS220" i="2"/>
  <c r="AS219" i="2"/>
  <c r="AS218" i="2"/>
  <c r="AS217" i="2"/>
  <c r="AS216" i="2"/>
  <c r="AS215" i="2"/>
  <c r="AS214" i="2"/>
  <c r="AS213" i="2"/>
  <c r="AS212" i="2"/>
  <c r="AS211" i="2"/>
  <c r="AS210" i="2"/>
  <c r="AS209" i="2"/>
  <c r="AS208" i="2"/>
  <c r="AS207" i="2"/>
  <c r="AS206" i="2"/>
  <c r="AS205" i="2"/>
  <c r="AS204" i="2"/>
  <c r="AS203" i="2"/>
  <c r="AS202" i="2"/>
  <c r="AS201" i="2"/>
  <c r="AS200" i="2"/>
  <c r="AS199" i="2"/>
  <c r="AS198" i="2"/>
  <c r="AS197" i="2"/>
  <c r="AS196" i="2"/>
  <c r="AS195" i="2"/>
  <c r="AS194" i="2"/>
  <c r="AS193" i="2"/>
  <c r="AS192" i="2"/>
  <c r="AS191" i="2"/>
  <c r="AS190" i="2"/>
  <c r="AS189" i="2"/>
  <c r="AS188" i="2"/>
  <c r="AS187" i="2"/>
  <c r="AS186" i="2"/>
  <c r="AS185" i="2"/>
  <c r="AS184" i="2"/>
  <c r="AS183" i="2"/>
  <c r="AS182" i="2"/>
  <c r="AS181" i="2"/>
  <c r="AS180" i="2"/>
  <c r="AS179" i="2"/>
  <c r="AS178" i="2"/>
  <c r="AS177" i="2"/>
  <c r="AS176" i="2"/>
  <c r="AS175" i="2"/>
  <c r="AS174" i="2"/>
  <c r="AS173" i="2"/>
  <c r="AS172" i="2"/>
  <c r="AS171" i="2"/>
  <c r="AS170" i="2"/>
  <c r="AS169" i="2"/>
  <c r="AS168" i="2"/>
  <c r="AS167" i="2"/>
  <c r="AS166" i="2"/>
  <c r="AS165" i="2"/>
  <c r="AS164" i="2"/>
  <c r="AR163" i="2"/>
  <c r="AQ163" i="2"/>
  <c r="AP163" i="2"/>
  <c r="AO163" i="2"/>
  <c r="AN163" i="2"/>
  <c r="AM163" i="2"/>
  <c r="AL163" i="2"/>
  <c r="AK163" i="2"/>
  <c r="AJ163" i="2"/>
  <c r="AI163" i="2"/>
  <c r="AH163" i="2"/>
  <c r="AG163" i="2"/>
  <c r="AF163" i="2"/>
  <c r="AE163" i="2"/>
  <c r="AD163" i="2"/>
  <c r="AC163" i="2"/>
  <c r="AB163" i="2"/>
  <c r="AA163" i="2"/>
  <c r="Z163" i="2"/>
  <c r="Y163" i="2"/>
  <c r="W163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AR162" i="2"/>
  <c r="AQ162" i="2"/>
  <c r="AP162" i="2"/>
  <c r="AO162" i="2"/>
  <c r="AN162" i="2"/>
  <c r="AM162" i="2"/>
  <c r="AL162" i="2"/>
  <c r="AK162" i="2"/>
  <c r="AJ162" i="2"/>
  <c r="AI162" i="2"/>
  <c r="AH162" i="2"/>
  <c r="AG162" i="2"/>
  <c r="AF162" i="2"/>
  <c r="AE162" i="2"/>
  <c r="AD162" i="2"/>
  <c r="AC162" i="2"/>
  <c r="AB162" i="2"/>
  <c r="AA162" i="2"/>
  <c r="Z162" i="2"/>
  <c r="Y162" i="2"/>
  <c r="W162" i="2"/>
  <c r="V162" i="2"/>
  <c r="U162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AR161" i="2"/>
  <c r="AQ161" i="2"/>
  <c r="AP161" i="2"/>
  <c r="AO161" i="2"/>
  <c r="AN161" i="2"/>
  <c r="AM161" i="2"/>
  <c r="AL161" i="2"/>
  <c r="AK161" i="2"/>
  <c r="AJ161" i="2"/>
  <c r="AI161" i="2"/>
  <c r="AH161" i="2"/>
  <c r="AG161" i="2"/>
  <c r="AF161" i="2"/>
  <c r="AE161" i="2"/>
  <c r="AD161" i="2"/>
  <c r="AC161" i="2"/>
  <c r="AB161" i="2"/>
  <c r="AA161" i="2"/>
  <c r="Z161" i="2"/>
  <c r="Y161" i="2"/>
  <c r="W161" i="2"/>
  <c r="V161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AR160" i="2"/>
  <c r="AQ160" i="2"/>
  <c r="AP160" i="2"/>
  <c r="AO160" i="2"/>
  <c r="AN160" i="2"/>
  <c r="AM160" i="2"/>
  <c r="AL160" i="2"/>
  <c r="AK160" i="2"/>
  <c r="AJ160" i="2"/>
  <c r="AI160" i="2"/>
  <c r="AH160" i="2"/>
  <c r="AG160" i="2"/>
  <c r="AF160" i="2"/>
  <c r="AE160" i="2"/>
  <c r="AD160" i="2"/>
  <c r="AC160" i="2"/>
  <c r="AB160" i="2"/>
  <c r="AA160" i="2"/>
  <c r="Z160" i="2"/>
  <c r="Y160" i="2"/>
  <c r="W160" i="2"/>
  <c r="V160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AS159" i="2"/>
  <c r="AS158" i="2"/>
  <c r="AS157" i="2"/>
  <c r="X157" i="2"/>
  <c r="AS156" i="2"/>
  <c r="X156" i="2"/>
  <c r="AS155" i="2"/>
  <c r="X155" i="2"/>
  <c r="AS154" i="2"/>
  <c r="X154" i="2"/>
  <c r="AS153" i="2"/>
  <c r="X153" i="2"/>
  <c r="AS152" i="2"/>
  <c r="X152" i="2"/>
  <c r="AS151" i="2"/>
  <c r="X151" i="2"/>
  <c r="AS150" i="2"/>
  <c r="X150" i="2"/>
  <c r="AS149" i="2"/>
  <c r="X149" i="2"/>
  <c r="AS148" i="2"/>
  <c r="X148" i="2"/>
  <c r="AS147" i="2"/>
  <c r="X147" i="2"/>
  <c r="AS146" i="2"/>
  <c r="X146" i="2"/>
  <c r="AS145" i="2"/>
  <c r="X145" i="2"/>
  <c r="AS144" i="2"/>
  <c r="X144" i="2"/>
  <c r="AS143" i="2"/>
  <c r="X143" i="2"/>
  <c r="AS142" i="2"/>
  <c r="X142" i="2"/>
  <c r="AS141" i="2"/>
  <c r="X141" i="2"/>
  <c r="AS140" i="2"/>
  <c r="X140" i="2"/>
  <c r="AS139" i="2"/>
  <c r="X139" i="2"/>
  <c r="AS138" i="2"/>
  <c r="X138" i="2"/>
  <c r="AS137" i="2"/>
  <c r="X137" i="2"/>
  <c r="AS136" i="2"/>
  <c r="X136" i="2"/>
  <c r="AS135" i="2"/>
  <c r="X135" i="2"/>
  <c r="AS134" i="2"/>
  <c r="X134" i="2"/>
  <c r="AS133" i="2"/>
  <c r="X133" i="2"/>
  <c r="AS132" i="2"/>
  <c r="X132" i="2"/>
  <c r="AS131" i="2"/>
  <c r="X131" i="2"/>
  <c r="AS130" i="2"/>
  <c r="X130" i="2"/>
  <c r="AS129" i="2"/>
  <c r="X129" i="2"/>
  <c r="AS128" i="2"/>
  <c r="X128" i="2"/>
  <c r="AS127" i="2"/>
  <c r="X127" i="2"/>
  <c r="AS126" i="2"/>
  <c r="X126" i="2"/>
  <c r="AS125" i="2"/>
  <c r="X125" i="2"/>
  <c r="AS124" i="2"/>
  <c r="X124" i="2"/>
  <c r="AS123" i="2"/>
  <c r="X123" i="2"/>
  <c r="AS122" i="2"/>
  <c r="X122" i="2"/>
  <c r="AS121" i="2"/>
  <c r="X121" i="2"/>
  <c r="AS120" i="2"/>
  <c r="X120" i="2"/>
  <c r="AS119" i="2"/>
  <c r="X119" i="2"/>
  <c r="AS118" i="2"/>
  <c r="X118" i="2"/>
  <c r="AS117" i="2"/>
  <c r="X117" i="2"/>
  <c r="AS116" i="2"/>
  <c r="X116" i="2"/>
  <c r="AS115" i="2"/>
  <c r="X115" i="2"/>
  <c r="AS114" i="2"/>
  <c r="X114" i="2"/>
  <c r="AS113" i="2"/>
  <c r="X113" i="2"/>
  <c r="AS112" i="2"/>
  <c r="X112" i="2"/>
  <c r="AS111" i="2"/>
  <c r="X111" i="2"/>
  <c r="AS110" i="2"/>
  <c r="X110" i="2"/>
  <c r="AS109" i="2"/>
  <c r="X109" i="2"/>
  <c r="AS108" i="2"/>
  <c r="X108" i="2"/>
  <c r="AS107" i="2"/>
  <c r="X107" i="2"/>
  <c r="AS106" i="2"/>
  <c r="X106" i="2"/>
  <c r="AS105" i="2"/>
  <c r="X105" i="2"/>
  <c r="AS104" i="2"/>
  <c r="X104" i="2"/>
  <c r="AS103" i="2"/>
  <c r="X103" i="2"/>
  <c r="AS102" i="2"/>
  <c r="X102" i="2"/>
  <c r="AS101" i="2"/>
  <c r="X101" i="2"/>
  <c r="AS100" i="2"/>
  <c r="X100" i="2"/>
  <c r="AS99" i="2"/>
  <c r="X99" i="2"/>
  <c r="AS98" i="2"/>
  <c r="X98" i="2"/>
  <c r="AS97" i="2"/>
  <c r="X97" i="2"/>
  <c r="AS96" i="2"/>
  <c r="X96" i="2"/>
  <c r="AS95" i="2"/>
  <c r="X95" i="2"/>
  <c r="AS94" i="2"/>
  <c r="X94" i="2"/>
  <c r="AS93" i="2"/>
  <c r="X93" i="2"/>
  <c r="AS92" i="2"/>
  <c r="X92" i="2"/>
  <c r="AS91" i="2"/>
  <c r="X91" i="2"/>
  <c r="AS90" i="2"/>
  <c r="X90" i="2"/>
  <c r="AS89" i="2"/>
  <c r="X89" i="2"/>
  <c r="AS88" i="2"/>
  <c r="X88" i="2"/>
  <c r="AS87" i="2"/>
  <c r="X87" i="2"/>
  <c r="AS86" i="2"/>
  <c r="X86" i="2"/>
  <c r="AS85" i="2"/>
  <c r="X85" i="2"/>
  <c r="AS84" i="2"/>
  <c r="X84" i="2"/>
  <c r="AS83" i="2"/>
  <c r="X83" i="2"/>
  <c r="AS82" i="2"/>
  <c r="X82" i="2"/>
  <c r="AS81" i="2"/>
  <c r="X81" i="2"/>
  <c r="AS80" i="2"/>
  <c r="X80" i="2"/>
  <c r="AS79" i="2"/>
  <c r="X79" i="2"/>
  <c r="AS78" i="2"/>
  <c r="X78" i="2"/>
  <c r="AS77" i="2"/>
  <c r="X77" i="2"/>
  <c r="AS76" i="2"/>
  <c r="X76" i="2"/>
  <c r="AS75" i="2"/>
  <c r="X75" i="2"/>
  <c r="AS74" i="2"/>
  <c r="X74" i="2"/>
  <c r="AS73" i="2"/>
  <c r="X73" i="2"/>
  <c r="AS72" i="2"/>
  <c r="X72" i="2"/>
  <c r="AS71" i="2"/>
  <c r="X71" i="2"/>
  <c r="AS70" i="2"/>
  <c r="X70" i="2"/>
  <c r="AS69" i="2"/>
  <c r="X69" i="2"/>
  <c r="AS68" i="2"/>
  <c r="X68" i="2"/>
  <c r="AS67" i="2"/>
  <c r="X67" i="2"/>
  <c r="AS66" i="2"/>
  <c r="X66" i="2"/>
  <c r="AS65" i="2"/>
  <c r="X65" i="2"/>
  <c r="AS64" i="2"/>
  <c r="X64" i="2"/>
  <c r="AS63" i="2"/>
  <c r="X63" i="2"/>
  <c r="AS62" i="2"/>
  <c r="X62" i="2"/>
  <c r="AS61" i="2"/>
  <c r="X61" i="2"/>
  <c r="AS60" i="2"/>
  <c r="X60" i="2"/>
  <c r="AS59" i="2"/>
  <c r="X59" i="2"/>
  <c r="AS58" i="2"/>
  <c r="X58" i="2"/>
  <c r="AS57" i="2"/>
  <c r="X57" i="2"/>
  <c r="AS56" i="2"/>
  <c r="X56" i="2"/>
  <c r="AS55" i="2"/>
  <c r="X55" i="2"/>
  <c r="AS54" i="2"/>
  <c r="X54" i="2"/>
  <c r="AS53" i="2"/>
  <c r="X53" i="2"/>
  <c r="AS52" i="2"/>
  <c r="X52" i="2"/>
  <c r="AS51" i="2"/>
  <c r="X51" i="2"/>
  <c r="AS50" i="2"/>
  <c r="X50" i="2"/>
  <c r="AS49" i="2"/>
  <c r="X49" i="2"/>
  <c r="AS48" i="2"/>
  <c r="X48" i="2"/>
  <c r="AS47" i="2"/>
  <c r="X47" i="2"/>
  <c r="AS46" i="2"/>
  <c r="X46" i="2"/>
  <c r="AS45" i="2"/>
  <c r="X45" i="2"/>
  <c r="AS44" i="2"/>
  <c r="X44" i="2"/>
  <c r="AS43" i="2"/>
  <c r="X43" i="2"/>
  <c r="AS42" i="2"/>
  <c r="X42" i="2"/>
  <c r="AS41" i="2"/>
  <c r="X41" i="2"/>
  <c r="X162" i="2" s="1"/>
  <c r="AS40" i="2"/>
  <c r="AS34" i="2"/>
  <c r="AS33" i="2"/>
  <c r="X33" i="2"/>
  <c r="AS32" i="2"/>
  <c r="X32" i="2"/>
  <c r="AS31" i="2"/>
  <c r="X31" i="2"/>
  <c r="AS30" i="2"/>
  <c r="X30" i="2"/>
  <c r="AS29" i="2"/>
  <c r="X29" i="2"/>
  <c r="AS28" i="2"/>
  <c r="X28" i="2"/>
  <c r="AS27" i="2"/>
  <c r="X27" i="2"/>
  <c r="AS26" i="2"/>
  <c r="X26" i="2"/>
  <c r="AS25" i="2"/>
  <c r="X25" i="2"/>
  <c r="AS24" i="2"/>
  <c r="X24" i="2"/>
  <c r="AS23" i="2"/>
  <c r="X23" i="2"/>
  <c r="AS22" i="2"/>
  <c r="X22" i="2"/>
  <c r="AS21" i="2"/>
  <c r="X21" i="2"/>
  <c r="AS20" i="2"/>
  <c r="X20" i="2"/>
  <c r="AS19" i="2"/>
  <c r="X19" i="2"/>
  <c r="AS18" i="2"/>
  <c r="X18" i="2"/>
  <c r="AS17" i="2"/>
  <c r="X17" i="2"/>
  <c r="AS16" i="2"/>
  <c r="X16" i="2"/>
  <c r="AS15" i="2"/>
  <c r="X15" i="2"/>
  <c r="AS14" i="2"/>
  <c r="X14" i="2"/>
  <c r="AS13" i="2"/>
  <c r="X13" i="2"/>
  <c r="AS12" i="2"/>
  <c r="X12" i="2"/>
  <c r="AS11" i="2"/>
  <c r="X11" i="2"/>
  <c r="AS10" i="2"/>
  <c r="X10" i="2"/>
  <c r="AS9" i="2"/>
  <c r="X9" i="2"/>
  <c r="AS8" i="2"/>
  <c r="X8" i="2"/>
  <c r="AS7" i="2"/>
  <c r="X7" i="2"/>
  <c r="AS6" i="2"/>
  <c r="X6" i="2"/>
  <c r="AS5" i="2"/>
  <c r="X5" i="2"/>
  <c r="AS4" i="2"/>
  <c r="X4" i="2"/>
  <c r="AS3" i="2"/>
  <c r="X3" i="2"/>
  <c r="X36" i="2" s="1"/>
  <c r="AS2" i="2"/>
  <c r="X583" i="2" l="1"/>
  <c r="AS38" i="2"/>
  <c r="AS36" i="2"/>
  <c r="AS37" i="2"/>
  <c r="AS39" i="2"/>
  <c r="X39" i="2"/>
  <c r="X37" i="2"/>
  <c r="AS161" i="2"/>
  <c r="AS163" i="2"/>
  <c r="X580" i="2"/>
  <c r="X582" i="2"/>
  <c r="X38" i="2"/>
  <c r="AS160" i="2"/>
  <c r="AS162" i="2"/>
  <c r="AS451" i="2"/>
  <c r="AS452" i="2"/>
  <c r="AS453" i="2"/>
  <c r="AS454" i="2"/>
  <c r="X581" i="2"/>
  <c r="X161" i="2"/>
  <c r="X163" i="2"/>
  <c r="X160" i="2"/>
</calcChain>
</file>

<file path=xl/sharedStrings.xml><?xml version="1.0" encoding="utf-8"?>
<sst xmlns="http://schemas.openxmlformats.org/spreadsheetml/2006/main" count="1678" uniqueCount="859">
  <si>
    <t>deposit type</t>
  </si>
  <si>
    <t>Oxides:</t>
  </si>
  <si>
    <t xml:space="preserve">K2O   </t>
  </si>
  <si>
    <t>MgO</t>
  </si>
  <si>
    <t>Al2O3</t>
  </si>
  <si>
    <t>SiO2</t>
  </si>
  <si>
    <t>CaO</t>
  </si>
  <si>
    <t>Sc2O3</t>
  </si>
  <si>
    <t>TiO2</t>
  </si>
  <si>
    <t>MnO</t>
  </si>
  <si>
    <t>FeO</t>
  </si>
  <si>
    <t>ZnO</t>
  </si>
  <si>
    <t>ZrO2</t>
  </si>
  <si>
    <t>Nb2O5</t>
  </si>
  <si>
    <t>SnO2</t>
  </si>
  <si>
    <t>Sb2O5</t>
  </si>
  <si>
    <t>Ta2O5</t>
  </si>
  <si>
    <t>WO3</t>
  </si>
  <si>
    <t>ThO2</t>
  </si>
  <si>
    <t>UO2</t>
  </si>
  <si>
    <t>In2O3</t>
  </si>
  <si>
    <t>Sum</t>
  </si>
  <si>
    <t>Kolumna1</t>
  </si>
  <si>
    <t>Kolumna2</t>
  </si>
  <si>
    <t>Kolumna4</t>
  </si>
  <si>
    <t>Atomic:</t>
  </si>
  <si>
    <t>Mg14</t>
  </si>
  <si>
    <t>Al15</t>
  </si>
  <si>
    <t>Si16</t>
  </si>
  <si>
    <t>Ca17</t>
  </si>
  <si>
    <t>Sc18</t>
  </si>
  <si>
    <t>Ti19</t>
  </si>
  <si>
    <t>Mn  (II)20</t>
  </si>
  <si>
    <t>Fe (II)21</t>
  </si>
  <si>
    <t>Fe (III)22</t>
  </si>
  <si>
    <t>Zn23</t>
  </si>
  <si>
    <t>Zr24</t>
  </si>
  <si>
    <t>Nb25</t>
  </si>
  <si>
    <t>Sn26</t>
  </si>
  <si>
    <t>Sb27</t>
  </si>
  <si>
    <t>Ta28</t>
  </si>
  <si>
    <t>W29</t>
  </si>
  <si>
    <t>Th30</t>
  </si>
  <si>
    <t>U</t>
  </si>
  <si>
    <t>sum32</t>
  </si>
  <si>
    <t>Kolumna33</t>
  </si>
  <si>
    <t>Mn/(Mn+Fe)</t>
  </si>
  <si>
    <t>Ta/(Nb+Ta)</t>
  </si>
  <si>
    <t>vein</t>
  </si>
  <si>
    <t>Min</t>
  </si>
  <si>
    <t>Max</t>
  </si>
  <si>
    <t>Average</t>
  </si>
  <si>
    <t xml:space="preserve">Standard dev. </t>
  </si>
  <si>
    <t>Sample</t>
  </si>
  <si>
    <t>Sample no</t>
  </si>
  <si>
    <t>Origin</t>
  </si>
  <si>
    <t xml:space="preserve">Na2O  </t>
  </si>
  <si>
    <t>Mg15</t>
  </si>
  <si>
    <t>Al16</t>
  </si>
  <si>
    <t>Si17</t>
  </si>
  <si>
    <t>Ca18</t>
  </si>
  <si>
    <t>Sc19</t>
  </si>
  <si>
    <t>Ti20</t>
  </si>
  <si>
    <t>Mn  (II)21</t>
  </si>
  <si>
    <t>Fe (II)22</t>
  </si>
  <si>
    <t>Fe (III)23</t>
  </si>
  <si>
    <t>Zn24</t>
  </si>
  <si>
    <t>Zr25</t>
  </si>
  <si>
    <t>Nb26</t>
  </si>
  <si>
    <t>Sn27</t>
  </si>
  <si>
    <t>Sb28</t>
  </si>
  <si>
    <t>Ta29</t>
  </si>
  <si>
    <t>W30</t>
  </si>
  <si>
    <t>Th31</t>
  </si>
  <si>
    <t xml:space="preserve">BU-L-JR_009_M5_p1 </t>
  </si>
  <si>
    <t>Granite</t>
  </si>
  <si>
    <t xml:space="preserve">BU-L-JR_009_M5_p2 </t>
  </si>
  <si>
    <t xml:space="preserve">BU-L-JR_009_M6A_p1 </t>
  </si>
  <si>
    <t xml:space="preserve">BU-L-JR_009_M6A_p2 </t>
  </si>
  <si>
    <t xml:space="preserve">BU-L-JR_030_M3_p1 </t>
  </si>
  <si>
    <t xml:space="preserve">BU-L-JR_030_M3_p2 </t>
  </si>
  <si>
    <t xml:space="preserve">BU-L-JR_030_M3_p3 </t>
  </si>
  <si>
    <t xml:space="preserve">BU-L-JR_030_M6_p1 </t>
  </si>
  <si>
    <t xml:space="preserve">BU-L-JR_030_M6_p2 </t>
  </si>
  <si>
    <t xml:space="preserve">BU-L-JR-006_M2_p1 </t>
  </si>
  <si>
    <t xml:space="preserve">BU-L-JR-006_M2_p2 </t>
  </si>
  <si>
    <t xml:space="preserve">BU-L-JR-006_M3B_p1 </t>
  </si>
  <si>
    <t xml:space="preserve">BU-L-JR-006_M3B_p2 </t>
  </si>
  <si>
    <t xml:space="preserve">BU-L-JR-006_M4_p1 </t>
  </si>
  <si>
    <t xml:space="preserve">BU-L-JR-006_M4_p2 </t>
  </si>
  <si>
    <t xml:space="preserve">BU-L-JR-006_M5_p1 </t>
  </si>
  <si>
    <t xml:space="preserve">BU-L-JR-006_M5B_p1 </t>
  </si>
  <si>
    <t xml:space="preserve">BU-L-JR-006_M5B_p2 </t>
  </si>
  <si>
    <t xml:space="preserve">BU-L-JR_047c_fot1_p1 </t>
  </si>
  <si>
    <t xml:space="preserve">BU-L-JR_047c_fot1_p2 </t>
  </si>
  <si>
    <t xml:space="preserve">BU-L-JR_047c_fot5_p1 </t>
  </si>
  <si>
    <t xml:space="preserve">BU-L-JR_047c_fot7_p1 </t>
  </si>
  <si>
    <t xml:space="preserve">BU-L-JR_047c_fot11_p1 </t>
  </si>
  <si>
    <t xml:space="preserve">BU-L-JR_047c_fot12_p1 </t>
  </si>
  <si>
    <t xml:space="preserve">BU-L-JR_047c_fot13_p1 </t>
  </si>
  <si>
    <t xml:space="preserve">BU-L-JR_047c_fot14_p1 </t>
  </si>
  <si>
    <t xml:space="preserve">BU-L-JR_047c_fot16_p1 </t>
  </si>
  <si>
    <t xml:space="preserve">BU-L-JR_047c_fot17_p1 </t>
  </si>
  <si>
    <t xml:space="preserve">BU-L-JR_047c_fot18_p1 </t>
  </si>
  <si>
    <t xml:space="preserve">BU-L-JR_047c_fot18_p2 </t>
  </si>
  <si>
    <t>Granite 1 stat</t>
  </si>
  <si>
    <t xml:space="preserve">NY-L-JR-032_zr1_fot1_p2 </t>
  </si>
  <si>
    <t>Greisen</t>
  </si>
  <si>
    <t xml:space="preserve">NY-L-JR-032_zr1_fot1_p3 </t>
  </si>
  <si>
    <t xml:space="preserve">NY-L-JR-032_zr1_fot1_p4 </t>
  </si>
  <si>
    <t xml:space="preserve">NY-L-JR-032_zr3_fot2_p01 </t>
  </si>
  <si>
    <t xml:space="preserve">NY-L-JR-032_zr3_fot2_p02 </t>
  </si>
  <si>
    <t xml:space="preserve">NY-L-JR-032_zr4_fot1_p01 </t>
  </si>
  <si>
    <t xml:space="preserve">NY-L-JR-032_zr4_fot1_p02 </t>
  </si>
  <si>
    <t xml:space="preserve">NY-L-JR-032_zr2_fot1_p01 </t>
  </si>
  <si>
    <t xml:space="preserve">NY-L-JR-032_zr2_fot1_p02 </t>
  </si>
  <si>
    <t xml:space="preserve">NY-L-JR-032_zr2_fot1_p03 </t>
  </si>
  <si>
    <t xml:space="preserve">NY-L-JR-032_zr2_fot1_p04 </t>
  </si>
  <si>
    <t xml:space="preserve">NY-L-JR-032_zr6_fot1_p01 </t>
  </si>
  <si>
    <t xml:space="preserve">NY-L-JR-032_zr6_fot1_p02 </t>
  </si>
  <si>
    <t xml:space="preserve">1-m1_LA_fot1_p1 </t>
  </si>
  <si>
    <t xml:space="preserve">1-m1_LA_fot1_p2 </t>
  </si>
  <si>
    <t xml:space="preserve">1-m1_LA_fot1_p3 </t>
  </si>
  <si>
    <t xml:space="preserve">1-m1_LA_fot1_p4 </t>
  </si>
  <si>
    <t xml:space="preserve">1-m1_LA_fot1_p5 </t>
  </si>
  <si>
    <t xml:space="preserve">8-m1_LA_fot1_p1 </t>
  </si>
  <si>
    <t xml:space="preserve">8-m1_LA_fot1_p2 </t>
  </si>
  <si>
    <t xml:space="preserve">8-m1_LA_fot1_p3 </t>
  </si>
  <si>
    <t xml:space="preserve">8-m1_LA_fot1_p4 </t>
  </si>
  <si>
    <t xml:space="preserve">1_m1_LA_2_p12 </t>
  </si>
  <si>
    <t xml:space="preserve">BU64_M6_p3 </t>
  </si>
  <si>
    <t xml:space="preserve">BU64_M7_p1 </t>
  </si>
  <si>
    <t xml:space="preserve">BU64_M7_p2 </t>
  </si>
  <si>
    <t xml:space="preserve">BU64_M7_p3 </t>
  </si>
  <si>
    <t xml:space="preserve">BU64_M7_p4 </t>
  </si>
  <si>
    <t xml:space="preserve">BU64_M7_p5 </t>
  </si>
  <si>
    <t xml:space="preserve">BU64_M8_p1 </t>
  </si>
  <si>
    <t xml:space="preserve">BU64_M8_p2 </t>
  </si>
  <si>
    <t xml:space="preserve">BU64_M8_p3 </t>
  </si>
  <si>
    <t xml:space="preserve">BU64_M8A_p1 </t>
  </si>
  <si>
    <t xml:space="preserve">BU64_M8A_p2 </t>
  </si>
  <si>
    <t xml:space="preserve">BU64_M8A_p3 </t>
  </si>
  <si>
    <t xml:space="preserve">BU64_M8A_p4 </t>
  </si>
  <si>
    <t xml:space="preserve">BU64_M8A_p5 </t>
  </si>
  <si>
    <t xml:space="preserve">BU64_M2_p2 </t>
  </si>
  <si>
    <t xml:space="preserve">BU64_M5_p6 </t>
  </si>
  <si>
    <t xml:space="preserve">BU64_M9_p1 </t>
  </si>
  <si>
    <t xml:space="preserve">BU64_M9_p2 </t>
  </si>
  <si>
    <t xml:space="preserve">BU64_M9_p5 </t>
  </si>
  <si>
    <t xml:space="preserve">15-LA-ICP-MS_p1 </t>
  </si>
  <si>
    <t xml:space="preserve">15-LA-ICP-MS_p2 </t>
  </si>
  <si>
    <t xml:space="preserve">HUM01_M1_p1 </t>
  </si>
  <si>
    <t xml:space="preserve">HUM01_M1_p2 </t>
  </si>
  <si>
    <t xml:space="preserve">HUM01_M1_p3 </t>
  </si>
  <si>
    <t xml:space="preserve">HUM01_M1_p4 </t>
  </si>
  <si>
    <t xml:space="preserve">HUM01_M1_p5 </t>
  </si>
  <si>
    <t xml:space="preserve">HUM01_M1_p6 </t>
  </si>
  <si>
    <t xml:space="preserve">HUM01_M1A_p1 </t>
  </si>
  <si>
    <t xml:space="preserve">HUM01_M1A_p2 </t>
  </si>
  <si>
    <t xml:space="preserve">HUM01_M1A_p4 </t>
  </si>
  <si>
    <t xml:space="preserve">HUM01_M1A_p5 </t>
  </si>
  <si>
    <t xml:space="preserve">HUM01_M1A_p6 </t>
  </si>
  <si>
    <t xml:space="preserve">HUM01_M3_p1 </t>
  </si>
  <si>
    <t xml:space="preserve">HUM01_M3_p2 </t>
  </si>
  <si>
    <t xml:space="preserve">HUM01_M3_p3 </t>
  </si>
  <si>
    <t xml:space="preserve">HUM01_M3_p4 </t>
  </si>
  <si>
    <t xml:space="preserve">HUM01_M3_p5 </t>
  </si>
  <si>
    <t xml:space="preserve">HUM01_M3_p9 </t>
  </si>
  <si>
    <t xml:space="preserve">HUM01_M3A_p2 </t>
  </si>
  <si>
    <t xml:space="preserve">HUM01_M3A_p3 </t>
  </si>
  <si>
    <t xml:space="preserve">HUM01_M3A_p4 </t>
  </si>
  <si>
    <t xml:space="preserve">HUM01_M3A_p5 </t>
  </si>
  <si>
    <t xml:space="preserve">HUM01_M5_p2 </t>
  </si>
  <si>
    <t xml:space="preserve">HUM01_M5_p3 </t>
  </si>
  <si>
    <t xml:space="preserve">HUM01_M7_p1 </t>
  </si>
  <si>
    <t xml:space="preserve">HUM01_M7_p2 </t>
  </si>
  <si>
    <t xml:space="preserve">HUM01_M7_p3 </t>
  </si>
  <si>
    <t xml:space="preserve">HUM01_M7_p4 </t>
  </si>
  <si>
    <t xml:space="preserve">HUM01_M7_p5 </t>
  </si>
  <si>
    <t xml:space="preserve">HUM01_M7_p6 </t>
  </si>
  <si>
    <t xml:space="preserve">HUM01_M7_p7 </t>
  </si>
  <si>
    <t xml:space="preserve">HUM01_M6_p1 </t>
  </si>
  <si>
    <t xml:space="preserve">HUM01_M6_p2 </t>
  </si>
  <si>
    <t xml:space="preserve">HUM01_M6_p3 </t>
  </si>
  <si>
    <t xml:space="preserve">HUM01_M6_p5 </t>
  </si>
  <si>
    <t xml:space="preserve">HUM01_M6_p7 </t>
  </si>
  <si>
    <t xml:space="preserve">HUM01_M6_p8 </t>
  </si>
  <si>
    <t xml:space="preserve">HUM01_M6A_p1 </t>
  </si>
  <si>
    <t xml:space="preserve">HUM01_M6A_p2 </t>
  </si>
  <si>
    <t xml:space="preserve">HUM01_M6A_p3 </t>
  </si>
  <si>
    <t xml:space="preserve">HUM01_M6A_p4 </t>
  </si>
  <si>
    <t xml:space="preserve">HUM01_M8_p1 </t>
  </si>
  <si>
    <t xml:space="preserve">HUM01_M8_p2 </t>
  </si>
  <si>
    <t xml:space="preserve">HUM01_M8_p3 </t>
  </si>
  <si>
    <t xml:space="preserve">HUM01_M8_p4 </t>
  </si>
  <si>
    <t xml:space="preserve">HUM01_M8_p5 </t>
  </si>
  <si>
    <t xml:space="preserve">HUM01_M8_p7 </t>
  </si>
  <si>
    <t xml:space="preserve">BU-L-JR_051_M1_p1 </t>
  </si>
  <si>
    <t xml:space="preserve">BU-L-JR_051_M1_p2 </t>
  </si>
  <si>
    <t xml:space="preserve">BU-L-JR_051_M1_p3 </t>
  </si>
  <si>
    <t xml:space="preserve">BU-L-JR_051_M2_p2 </t>
  </si>
  <si>
    <t xml:space="preserve">BU-L-JR_051_M2_6 </t>
  </si>
  <si>
    <t xml:space="preserve">BU-L-JR_051_M2_8 </t>
  </si>
  <si>
    <t xml:space="preserve">BU-L-JR_051_M3_4 </t>
  </si>
  <si>
    <t xml:space="preserve">BU-L-JR_051_M4_3 </t>
  </si>
  <si>
    <t xml:space="preserve">BU-L-JR_051_M5_4 </t>
  </si>
  <si>
    <t xml:space="preserve">BU-L-JR_051_M6_9 </t>
  </si>
  <si>
    <t xml:space="preserve">BU-L-JR_051_M7_1 </t>
  </si>
  <si>
    <t xml:space="preserve">BU-L-JR_051_M7_2 </t>
  </si>
  <si>
    <t xml:space="preserve">BU-L-JR_051_M7_3 </t>
  </si>
  <si>
    <t xml:space="preserve">BU-L-JR_051_M7_4 </t>
  </si>
  <si>
    <t xml:space="preserve">BU-L-JR_051_M7_5 </t>
  </si>
  <si>
    <t xml:space="preserve">BU-L-JR_051_M7_6 </t>
  </si>
  <si>
    <t xml:space="preserve">BU-L-JR_051_M8_5 </t>
  </si>
  <si>
    <t xml:space="preserve">BU-L-JR_051_M9_1 </t>
  </si>
  <si>
    <t xml:space="preserve">BU-L-JR_051_M11_3 </t>
  </si>
  <si>
    <t xml:space="preserve">BU-L-JR_051_M11_4 </t>
  </si>
  <si>
    <t xml:space="preserve">BU-L-JR_051_M11_5 </t>
  </si>
  <si>
    <t xml:space="preserve">BU-L-JR_051_M11_6 </t>
  </si>
  <si>
    <t xml:space="preserve">BU-L-JR-028_M2_1_p1poprawa </t>
  </si>
  <si>
    <t>Pegmatite</t>
  </si>
  <si>
    <t xml:space="preserve">BU-L-JR-028_M2_1_p2 </t>
  </si>
  <si>
    <t xml:space="preserve">BU-L-JR-028_M2_3_p1 </t>
  </si>
  <si>
    <t xml:space="preserve">BU-L-JR-028_M2_3_p2 </t>
  </si>
  <si>
    <t xml:space="preserve">BU-L-JR-028_M2_4_p1 </t>
  </si>
  <si>
    <t xml:space="preserve">BU-L-JR-028_M2_4_p2 </t>
  </si>
  <si>
    <t xml:space="preserve">BU-L-JR-028_M3_1_p1 </t>
  </si>
  <si>
    <t xml:space="preserve">BU-L-JR-028_M3_1_p2 </t>
  </si>
  <si>
    <t xml:space="preserve">BU-L-JR-028_M3_1_p3 </t>
  </si>
  <si>
    <t xml:space="preserve">BU-L-JR-028_M3_1_p4 </t>
  </si>
  <si>
    <t xml:space="preserve">BU-L-JR-028_M7_2_p1 </t>
  </si>
  <si>
    <t xml:space="preserve">BU-L-JR-028_M7_2_p2 </t>
  </si>
  <si>
    <t xml:space="preserve">BU-L-JR-028_M7_2_p3 </t>
  </si>
  <si>
    <t xml:space="preserve">BU-L-JR-028_M7_3_p1 </t>
  </si>
  <si>
    <t xml:space="preserve">BU-L-JR-028_M6_1_p1 </t>
  </si>
  <si>
    <t xml:space="preserve">BU-L-JR-028_M6_1_p2 </t>
  </si>
  <si>
    <t xml:space="preserve">BU-L-JR-028_M6_2_p1 </t>
  </si>
  <si>
    <t xml:space="preserve">BU-L-JR-028_M4_1_p1 </t>
  </si>
  <si>
    <t xml:space="preserve">BU-L-JR-028_M4_1_p2 </t>
  </si>
  <si>
    <t xml:space="preserve">BU-L-JR-028_M5_2_p1 </t>
  </si>
  <si>
    <t xml:space="preserve">BU-L-JR-028_M5_2_p2 </t>
  </si>
  <si>
    <t xml:space="preserve">BU-L-JR-028-LAICPMS-M2_p1 </t>
  </si>
  <si>
    <t xml:space="preserve">BU-L-JR-028-LAICPMS-M2_p2 </t>
  </si>
  <si>
    <t xml:space="preserve">BU-L_JR_03_zr1_fot1_p1 </t>
  </si>
  <si>
    <t xml:space="preserve">BU-L_JR__03_zr1_fot1_p2 </t>
  </si>
  <si>
    <t xml:space="preserve">BU-L_JR__03_zr1_fot1_p3 </t>
  </si>
  <si>
    <t xml:space="preserve">BU-L_JR__03_zr1_fot1_p4 </t>
  </si>
  <si>
    <t xml:space="preserve">BU-L_JR__03_zr1_fot2_p1 </t>
  </si>
  <si>
    <t xml:space="preserve">BU-L_JR__03_zr1_fot2_p2 </t>
  </si>
  <si>
    <t xml:space="preserve">BU-L_JR__03_zr1_fot3_p2 </t>
  </si>
  <si>
    <t xml:space="preserve">BU-L_JR__03_zr1_fot3_p3 </t>
  </si>
  <si>
    <t xml:space="preserve">BU-L_JR__03_zr1_fot3_p5 </t>
  </si>
  <si>
    <t xml:space="preserve">BU-L_JR__03_zr1_fot3_p6 </t>
  </si>
  <si>
    <t xml:space="preserve">BU-L_JR__03_zr3_fot4_p5 </t>
  </si>
  <si>
    <t xml:space="preserve">NY-L-JR-025-1-fot1_1 </t>
  </si>
  <si>
    <t xml:space="preserve">NY-L-JR-025-1-fot1_2 </t>
  </si>
  <si>
    <t xml:space="preserve">NY-L-JR-025-1-fot1_3 </t>
  </si>
  <si>
    <t xml:space="preserve">NY-L-JR-025-1-fot1_4 </t>
  </si>
  <si>
    <t xml:space="preserve">NY-L-JR-025-1-fot1_5 </t>
  </si>
  <si>
    <t xml:space="preserve">NY-L-JR-025-1-fot2A_1 </t>
  </si>
  <si>
    <t xml:space="preserve">NY-L-JR-025-1-fot2A_2 </t>
  </si>
  <si>
    <t xml:space="preserve">NY-L-JR-025-1-fot2A_3 </t>
  </si>
  <si>
    <t xml:space="preserve">NY-L-JR-025-1-fot2A_6 </t>
  </si>
  <si>
    <t xml:space="preserve">NY-L-JR-025-1-fot2A_7 </t>
  </si>
  <si>
    <t xml:space="preserve">NY-L-JR-025-1-fot2A_10 </t>
  </si>
  <si>
    <t xml:space="preserve">NY-L-JR-025-1-fot2A_11 </t>
  </si>
  <si>
    <t xml:space="preserve">NY-L-JR-025-1-fot2B_1 </t>
  </si>
  <si>
    <t xml:space="preserve">NY-L-JR-025-1-fot2B_2 </t>
  </si>
  <si>
    <t xml:space="preserve">NY-L-JR-025-1-fot2B_3 </t>
  </si>
  <si>
    <t xml:space="preserve">NY-L-JR-025-1-fot2B_4 </t>
  </si>
  <si>
    <t xml:space="preserve">NY-L-JR-025-1-fot6_13 </t>
  </si>
  <si>
    <t xml:space="preserve">NY-L-JR-025-1-fot7_10 </t>
  </si>
  <si>
    <t xml:space="preserve">NY-L-JR-025-1-fot8_15 </t>
  </si>
  <si>
    <t xml:space="preserve">NY-L-JR-025-1-fot9_11 </t>
  </si>
  <si>
    <t xml:space="preserve">BU-L-JR-11-1-fot1-p1 </t>
  </si>
  <si>
    <t xml:space="preserve">BU-L-JR-11-1-fot1-p2 </t>
  </si>
  <si>
    <t xml:space="preserve">BU-L-JR-11-1-fot1-p3 </t>
  </si>
  <si>
    <t xml:space="preserve">BU-L-JR-11-1-fot1-p4 </t>
  </si>
  <si>
    <t xml:space="preserve">BU-L-JR-11-2-fot2-p1 </t>
  </si>
  <si>
    <t xml:space="preserve">BU-L-JR-11-2-fot2-p2 </t>
  </si>
  <si>
    <t xml:space="preserve">BU-L-JR-11-2-fot2-p3 </t>
  </si>
  <si>
    <t xml:space="preserve">BU-L-JR-11-3-fot5-p6 </t>
  </si>
  <si>
    <t xml:space="preserve">BU-L-JR-11-3-fot5-p7 </t>
  </si>
  <si>
    <t xml:space="preserve">BU-L-JR-11-3-fot5-p8 </t>
  </si>
  <si>
    <t xml:space="preserve">BU-L-JR-11-3-fot5-p9 </t>
  </si>
  <si>
    <t xml:space="preserve">BU-L-JR-11-3-fot6-p2 </t>
  </si>
  <si>
    <t xml:space="preserve">BU-L-JR-11-3-fot6-p4 </t>
  </si>
  <si>
    <t xml:space="preserve">BU-L-JR-11-3-fot6-p5 </t>
  </si>
  <si>
    <t xml:space="preserve">BU-L-JR-11-3-fot6-p6 </t>
  </si>
  <si>
    <t xml:space="preserve">BU-L-JR-11-3-fot6-p7 </t>
  </si>
  <si>
    <t xml:space="preserve">BU-L-JR-11-4-fot8-p1 </t>
  </si>
  <si>
    <t xml:space="preserve">BU-L-JR-11-4-fot8-p3 </t>
  </si>
  <si>
    <t xml:space="preserve">BU-L-JR-11-4-fot8-p4 </t>
  </si>
  <si>
    <t xml:space="preserve">BU-L-JR-11-4-fot8-p5 </t>
  </si>
  <si>
    <t xml:space="preserve">BU-L-JR-14-1-fot1-p1 </t>
  </si>
  <si>
    <t xml:space="preserve">BU-L-JR-14-1-fot1-p3 </t>
  </si>
  <si>
    <t xml:space="preserve">BU-L-JR-14-2-fot3-p1 </t>
  </si>
  <si>
    <t xml:space="preserve">BU-L-JR-14-2-fot3-p2 </t>
  </si>
  <si>
    <t xml:space="preserve">BU-L-JR-020-1-fot1-p1 </t>
  </si>
  <si>
    <t xml:space="preserve">BU-L-JR-020-1-fot1-p2 </t>
  </si>
  <si>
    <t xml:space="preserve">BU-L-JR-020-1-fot1-p4 </t>
  </si>
  <si>
    <t xml:space="preserve">BU-L-JR-020-2-fot2-p1 </t>
  </si>
  <si>
    <t xml:space="preserve">BU-L-JR-020-2-fot2-p2 </t>
  </si>
  <si>
    <t xml:space="preserve">BU-L-JR-020-2-fot2-p7 </t>
  </si>
  <si>
    <t xml:space="preserve">BU-L-JR-020-2-fot2-p8 </t>
  </si>
  <si>
    <t xml:space="preserve">BU-L-JR-020-2-fot2-p11 </t>
  </si>
  <si>
    <t xml:space="preserve">BU-L-JR-020-2-fot2-p12 </t>
  </si>
  <si>
    <t xml:space="preserve">BU-L-JR-020-2-fot4-p8 </t>
  </si>
  <si>
    <t xml:space="preserve">BU-L-JR-020-2-fot4-p9 </t>
  </si>
  <si>
    <t xml:space="preserve">BU-L-JR-020-7-fot7-p1 </t>
  </si>
  <si>
    <t xml:space="preserve">BU-L-JR-020-7-fot7-p3 </t>
  </si>
  <si>
    <t xml:space="preserve">BU-L-JR-020-5-fot8-p1 </t>
  </si>
  <si>
    <t xml:space="preserve">BU-L-JR-020-5-fot8-p2 </t>
  </si>
  <si>
    <t xml:space="preserve">BU-L-JR-020-5-fot8-p3 </t>
  </si>
  <si>
    <t xml:space="preserve">BU-L-JR-020-3-fot9-p2 </t>
  </si>
  <si>
    <t xml:space="preserve">BU-L-JR-020-3-fot9-p7 </t>
  </si>
  <si>
    <t xml:space="preserve">BU-L-JR-020-3-fot9-p8 </t>
  </si>
  <si>
    <t xml:space="preserve">HU-L-JR-007_M1_p1 </t>
  </si>
  <si>
    <t xml:space="preserve">HU-L-JR-007_M4_p3 </t>
  </si>
  <si>
    <t xml:space="preserve">HU-L-JR-007_M5_p4 </t>
  </si>
  <si>
    <t xml:space="preserve">HU-L-JR-007_M3_p6 </t>
  </si>
  <si>
    <t xml:space="preserve">MBKA9_m1_p1 </t>
  </si>
  <si>
    <t xml:space="preserve">MBKA9_m1_p2 </t>
  </si>
  <si>
    <t xml:space="preserve">MBKA9_m1_p3 </t>
  </si>
  <si>
    <t xml:space="preserve">MBKA9_m1_p4 </t>
  </si>
  <si>
    <t xml:space="preserve">MBKA9_m1_p5 </t>
  </si>
  <si>
    <t xml:space="preserve">MBKA9_m2_p1 </t>
  </si>
  <si>
    <t xml:space="preserve">MBKA9_m2_p2 </t>
  </si>
  <si>
    <t xml:space="preserve">MBKA9_m2_p3 </t>
  </si>
  <si>
    <t xml:space="preserve">MBKA9_m2_p4 </t>
  </si>
  <si>
    <t xml:space="preserve">MBKA9_m2_p5 </t>
  </si>
  <si>
    <t xml:space="preserve">MBKA9_m2_2_p1 </t>
  </si>
  <si>
    <t xml:space="preserve">MBKA9_m6_2_p1 </t>
  </si>
  <si>
    <t xml:space="preserve">MBKA9_m6_2_p2 </t>
  </si>
  <si>
    <t xml:space="preserve">MBKA9_m6_4_p1 </t>
  </si>
  <si>
    <t xml:space="preserve">MBKA9_m6_4_p2 </t>
  </si>
  <si>
    <t xml:space="preserve">MBKA9_m6_4_p3 </t>
  </si>
  <si>
    <t xml:space="preserve">MBKA9_m6_4_p4 </t>
  </si>
  <si>
    <t xml:space="preserve">MBKA9_m5_1_p2 </t>
  </si>
  <si>
    <t xml:space="preserve">MBKA9_m5_1_p3 </t>
  </si>
  <si>
    <t xml:space="preserve">MBKA9_m5_2_p1 </t>
  </si>
  <si>
    <t xml:space="preserve">MBKA9_m5_2_p2 </t>
  </si>
  <si>
    <t xml:space="preserve">MBKA9_m5_2_p3 </t>
  </si>
  <si>
    <t xml:space="preserve">MBKA9_m5_3_p1 </t>
  </si>
  <si>
    <t xml:space="preserve">MBKA9_m5_3_p2 </t>
  </si>
  <si>
    <t xml:space="preserve">MBKA9_m5_5_p1 </t>
  </si>
  <si>
    <t xml:space="preserve">MBKA9_m5_5_p2 </t>
  </si>
  <si>
    <t xml:space="preserve">MBKA9_m4_2_p1 </t>
  </si>
  <si>
    <t xml:space="preserve">MBKA9_m4_2_p2 </t>
  </si>
  <si>
    <t xml:space="preserve">MBKA9_m4_2_p3 </t>
  </si>
  <si>
    <t xml:space="preserve">MBKA9_m4_3_p1 </t>
  </si>
  <si>
    <t xml:space="preserve">MBKA9_m4_3_p2 </t>
  </si>
  <si>
    <t xml:space="preserve">MBKA9_m4_3_p3 </t>
  </si>
  <si>
    <t xml:space="preserve">MB-L-JR0011_M1_1_p1 </t>
  </si>
  <si>
    <t xml:space="preserve">MB-L-JR0011_M1_1_p2 </t>
  </si>
  <si>
    <t xml:space="preserve">MB-L-JR0011_M1_2_p1 </t>
  </si>
  <si>
    <t xml:space="preserve">MB-L-JR0011_M1_2_p2 </t>
  </si>
  <si>
    <t xml:space="preserve">MB-L-JR0011_M1_2_p3 </t>
  </si>
  <si>
    <t xml:space="preserve">MB-L-JR0011_M1_2_p4 </t>
  </si>
  <si>
    <t xml:space="preserve">MB-L-JR0011_M1_2_p5 </t>
  </si>
  <si>
    <t xml:space="preserve">MB-L-JR0011_M1_3_p1 </t>
  </si>
  <si>
    <t xml:space="preserve">MB-L-JR0011_M1_3_p2 </t>
  </si>
  <si>
    <t xml:space="preserve">MB-L-JR0011_M1_3_p3 </t>
  </si>
  <si>
    <t xml:space="preserve">MB-L-JR0011_M2_3_p1 </t>
  </si>
  <si>
    <t xml:space="preserve">MB-L-JR0011_M2_3_p2 </t>
  </si>
  <si>
    <t xml:space="preserve">MB-L-JR0011_M2_3_p3 </t>
  </si>
  <si>
    <t xml:space="preserve">MB-L-JR0011_M5_p1 </t>
  </si>
  <si>
    <t xml:space="preserve">MB-L-JR0011_M5_p2 </t>
  </si>
  <si>
    <t xml:space="preserve">MB-L-JR0011_M5_p6 </t>
  </si>
  <si>
    <t xml:space="preserve">MB-L-JR0011_M5_p7 </t>
  </si>
  <si>
    <t xml:space="preserve">MB-L-JR0011_M5_p8 </t>
  </si>
  <si>
    <t xml:space="preserve">MB-L-JR0011_M6_1_p1 </t>
  </si>
  <si>
    <t xml:space="preserve">MB-L-JR0011_M6_1_p6 </t>
  </si>
  <si>
    <t xml:space="preserve">11-LA-ICP-MS_p1 </t>
  </si>
  <si>
    <t xml:space="preserve">11-LA-ICP-MS_p2 </t>
  </si>
  <si>
    <t xml:space="preserve">12-LA-ICP-MS_p1 </t>
  </si>
  <si>
    <t xml:space="preserve">12-LA-ICP-MS_p2 </t>
  </si>
  <si>
    <t xml:space="preserve">MBKA2A_M1_p1 </t>
  </si>
  <si>
    <t xml:space="preserve">MBKA2A_M1_p2 </t>
  </si>
  <si>
    <t xml:space="preserve">MBKA2A_M1_p3 </t>
  </si>
  <si>
    <t xml:space="preserve">MBKA2A_M1_p4 </t>
  </si>
  <si>
    <t xml:space="preserve">MBKA2A_M1_p5 </t>
  </si>
  <si>
    <t xml:space="preserve">MBKA2A_M1_p6 </t>
  </si>
  <si>
    <t xml:space="preserve">MBKA2A_M2_p1 </t>
  </si>
  <si>
    <t xml:space="preserve">MBKA2A_M2_p2 </t>
  </si>
  <si>
    <t xml:space="preserve">MBKA2A_M2_p3 </t>
  </si>
  <si>
    <t xml:space="preserve">MBKA2A_M2_p4 </t>
  </si>
  <si>
    <t xml:space="preserve">MBKA2A_M2A_p1 </t>
  </si>
  <si>
    <t xml:space="preserve">MBKA2A_M2A_p2 </t>
  </si>
  <si>
    <t xml:space="preserve">MBKA2A_M2A_p3 </t>
  </si>
  <si>
    <t xml:space="preserve">MBKA2A_M2A_p4 </t>
  </si>
  <si>
    <t xml:space="preserve">MBKA2A_M2A_p5 </t>
  </si>
  <si>
    <t xml:space="preserve">MBKA2A_M2A_p6 </t>
  </si>
  <si>
    <t xml:space="preserve">MBKA2A_M2A_p7 </t>
  </si>
  <si>
    <t xml:space="preserve">MBKA2A_M3_p1 </t>
  </si>
  <si>
    <t xml:space="preserve">MBKA2A_M3_p2 </t>
  </si>
  <si>
    <t xml:space="preserve">MBKA2A_M3_p3 </t>
  </si>
  <si>
    <t xml:space="preserve">MBKA2A_M3_p4 </t>
  </si>
  <si>
    <t xml:space="preserve">MBKA2A_M3_p5 </t>
  </si>
  <si>
    <t xml:space="preserve">MBKA2A_M3A_p1 </t>
  </si>
  <si>
    <t xml:space="preserve">MBKA2A_M3A_p2 </t>
  </si>
  <si>
    <t xml:space="preserve">MBKA2A_M3A_p3 </t>
  </si>
  <si>
    <t xml:space="preserve">MBKA2A_M3A_p5 </t>
  </si>
  <si>
    <t xml:space="preserve">MBKA2A_M3A_p6 </t>
  </si>
  <si>
    <t xml:space="preserve">MBKA2A_M3A_p7 </t>
  </si>
  <si>
    <t xml:space="preserve">HU-L-JR-005-M1B_p01 </t>
  </si>
  <si>
    <t xml:space="preserve">HU-L-JR-005-M1B_p02 </t>
  </si>
  <si>
    <t xml:space="preserve">HU-L-JR-005-M2_p1 </t>
  </si>
  <si>
    <t>Za duże Ti</t>
  </si>
  <si>
    <t xml:space="preserve">NY-L-JR-036-M1A_p7 </t>
  </si>
  <si>
    <t xml:space="preserve">NY-L-JR-036-M1A_p8 </t>
  </si>
  <si>
    <t xml:space="preserve">NY-L-JR-036-M2_p1 </t>
  </si>
  <si>
    <t xml:space="preserve">NY-L-JR-036-M2_p2 </t>
  </si>
  <si>
    <t xml:space="preserve">NY-L-JR-036-M5_p5 </t>
  </si>
  <si>
    <t xml:space="preserve">NY-L-JR-036-M5_p6 </t>
  </si>
  <si>
    <t xml:space="preserve">NY-L-JR-036-M5A_p1 </t>
  </si>
  <si>
    <t xml:space="preserve">MBKA8_M2C_p5 </t>
  </si>
  <si>
    <t xml:space="preserve">MB-L-JR-010_M3D_p1 </t>
  </si>
  <si>
    <t xml:space="preserve">MBKA8_M2C_p6 </t>
  </si>
  <si>
    <t xml:space="preserve">MBKA8_M3B_p1 </t>
  </si>
  <si>
    <t xml:space="preserve">MBKA8_M3B_p2 </t>
  </si>
  <si>
    <t xml:space="preserve">MBKA8_M3D_p1 </t>
  </si>
  <si>
    <t xml:space="preserve">MBKA8_M3D_p4 </t>
  </si>
  <si>
    <t xml:space="preserve">MB-L-JR-010_M4B_p1 </t>
  </si>
  <si>
    <t xml:space="preserve">MB-L-JR-010_M4B_p2 </t>
  </si>
  <si>
    <t xml:space="preserve">MB-L-JR-010_M2D_p1 </t>
  </si>
  <si>
    <t xml:space="preserve">MB-L-JR-010_M2D_p3 </t>
  </si>
  <si>
    <t xml:space="preserve">MB-L-JR-010_M1A_p6 </t>
  </si>
  <si>
    <t xml:space="preserve">BU-L-JR_050_fot7_p1 </t>
  </si>
  <si>
    <t xml:space="preserve">BU-L-JR_050_fot7_p2 </t>
  </si>
  <si>
    <t xml:space="preserve">BU-L-JR_050_fot14_p1 </t>
  </si>
  <si>
    <t xml:space="preserve">BU-L-JR_050_fot14_p2 </t>
  </si>
  <si>
    <t xml:space="preserve">BU-L-JR_050_fot15_p2 </t>
  </si>
  <si>
    <t xml:space="preserve">BU-L-JR_050_fot15_p3 </t>
  </si>
  <si>
    <t xml:space="preserve">BU-L-JR_048_M8_p1 </t>
  </si>
  <si>
    <t xml:space="preserve">BU-L-JR_048_M8_p2 </t>
  </si>
  <si>
    <t xml:space="preserve">BU-L-JR_048_M2_p1 </t>
  </si>
  <si>
    <t xml:space="preserve">BU-L-JR_048_M2_p2 </t>
  </si>
  <si>
    <t xml:space="preserve">BU-L-JR_048_M5_p1 </t>
  </si>
  <si>
    <t xml:space="preserve">BU-L-JR_048_M5_p2 </t>
  </si>
  <si>
    <t xml:space="preserve">BU-L-JR_048_M5_p3 </t>
  </si>
  <si>
    <t xml:space="preserve">BU-L-JR_048_M5_p4 </t>
  </si>
  <si>
    <t xml:space="preserve">RW_021_m4_fot4_1 </t>
  </si>
  <si>
    <t xml:space="preserve">RW_021_m4_fot4_3 </t>
  </si>
  <si>
    <t xml:space="preserve">RW_021_m4_fot5_1 </t>
  </si>
  <si>
    <t xml:space="preserve">RW_021_m3_fot1_1 </t>
  </si>
  <si>
    <t xml:space="preserve">RW_021_m3_fot1_2 </t>
  </si>
  <si>
    <t xml:space="preserve">RW_021_m3_fot1_3 </t>
  </si>
  <si>
    <t xml:space="preserve">RW_021_m3_fot1_4 </t>
  </si>
  <si>
    <t xml:space="preserve">RW_021_m3_fot1_5 </t>
  </si>
  <si>
    <t xml:space="preserve">RW_021_m3_fot1_6 </t>
  </si>
  <si>
    <t xml:space="preserve">RW_021_m3_fot1_7 </t>
  </si>
  <si>
    <t xml:space="preserve">RW_021_m3_fot1_8 </t>
  </si>
  <si>
    <t xml:space="preserve">RW_021_m1_fot1_1 </t>
  </si>
  <si>
    <t xml:space="preserve">RW_021_m1_fot1_2 </t>
  </si>
  <si>
    <t xml:space="preserve">RW_021_m1_fot1_3 </t>
  </si>
  <si>
    <t xml:space="preserve">RW_021_m1_fot1_5 </t>
  </si>
  <si>
    <t xml:space="preserve">RW_021_m1_fot1_6 </t>
  </si>
  <si>
    <t xml:space="preserve">RW_021_m1_fot1_7 </t>
  </si>
  <si>
    <t xml:space="preserve">RW_021_m1_fot1_8 </t>
  </si>
  <si>
    <t xml:space="preserve">RW_021_m1_fot1_9 </t>
  </si>
  <si>
    <t xml:space="preserve">RW_021_m1_fot1_10 </t>
  </si>
  <si>
    <t xml:space="preserve">RW_021_m2_fot2_7 </t>
  </si>
  <si>
    <t xml:space="preserve">RW_021_m5_1 </t>
  </si>
  <si>
    <t xml:space="preserve">RW_021_m5_2 </t>
  </si>
  <si>
    <t xml:space="preserve">RW_021_m5_3 </t>
  </si>
  <si>
    <t xml:space="preserve">RW_021_m5_4 </t>
  </si>
  <si>
    <t xml:space="preserve">RW_021_m5_5 </t>
  </si>
  <si>
    <t xml:space="preserve">RW_021_m5_6 </t>
  </si>
  <si>
    <t xml:space="preserve">RW_021_m5_7 </t>
  </si>
  <si>
    <t xml:space="preserve">RW_021_m6_p4 </t>
  </si>
  <si>
    <t xml:space="preserve">RWS_24_M1_2 </t>
  </si>
  <si>
    <t xml:space="preserve">RWS_24_M1_3 </t>
  </si>
  <si>
    <t xml:space="preserve">RWS_24_M1_4 </t>
  </si>
  <si>
    <t xml:space="preserve">RWS_24_M1_5 </t>
  </si>
  <si>
    <t xml:space="preserve">RWS_24_M1_6 </t>
  </si>
  <si>
    <t xml:space="preserve">RWS_24_M1_7 </t>
  </si>
  <si>
    <t xml:space="preserve">RWS_24_M2_1 </t>
  </si>
  <si>
    <t xml:space="preserve">RWS_24_M2_4 </t>
  </si>
  <si>
    <t xml:space="preserve">RWS_24_M2_5 </t>
  </si>
  <si>
    <t xml:space="preserve">RWS_24_M2_7 </t>
  </si>
  <si>
    <t xml:space="preserve">RWS_24_M4_1 </t>
  </si>
  <si>
    <t xml:space="preserve">RWS_24_M4_2 </t>
  </si>
  <si>
    <t xml:space="preserve">RWS_24_M13_5 </t>
  </si>
  <si>
    <t xml:space="preserve">RWS_24_M13_9 </t>
  </si>
  <si>
    <t xml:space="preserve">BU-L-JR_049_fot1_4 </t>
  </si>
  <si>
    <t xml:space="preserve">BU-L-JR_049_M1A_4 </t>
  </si>
  <si>
    <t xml:space="preserve">BU-L-JR_049_M1A_6 </t>
  </si>
  <si>
    <t xml:space="preserve">BU-L-JR_049_M1B_3 </t>
  </si>
  <si>
    <t xml:space="preserve">BU-L-JR_049_M2A_4 </t>
  </si>
  <si>
    <t xml:space="preserve">BU-L-JR_049_M2B_1 </t>
  </si>
  <si>
    <t xml:space="preserve">BU-L-JR_049_M2B_2 </t>
  </si>
  <si>
    <t xml:space="preserve">BU-L-JR_049_M2B_5 </t>
  </si>
  <si>
    <t xml:space="preserve">BU-L-JR_049_M2B_6 </t>
  </si>
  <si>
    <t xml:space="preserve">BU-L-JR_049_fot3_4 </t>
  </si>
  <si>
    <t xml:space="preserve">BU-L-JR_049_fot3_5 </t>
  </si>
  <si>
    <t xml:space="preserve">BU-L-JR_049_fot4_5 </t>
  </si>
  <si>
    <t xml:space="preserve">RU_007_fot1_1 </t>
  </si>
  <si>
    <t xml:space="preserve">RU_007_fot1_2 </t>
  </si>
  <si>
    <t xml:space="preserve">RU_007_fot1_3 </t>
  </si>
  <si>
    <t xml:space="preserve">RU_007_fot2_12 </t>
  </si>
  <si>
    <t xml:space="preserve">RU_007_fot3_1 </t>
  </si>
  <si>
    <t xml:space="preserve">RU_007_fot3_3 </t>
  </si>
  <si>
    <t xml:space="preserve">RU_009-1_fot1_6 </t>
  </si>
  <si>
    <t xml:space="preserve">KR-L-JR01_fot1_p02 </t>
  </si>
  <si>
    <t>Vein</t>
  </si>
  <si>
    <t xml:space="preserve">KR-L-JR01_fot1_p03 </t>
  </si>
  <si>
    <t xml:space="preserve">KR-L-JR01_fot1_p04 </t>
  </si>
  <si>
    <t xml:space="preserve">KR-L-JR01_fot1_p05 </t>
  </si>
  <si>
    <t xml:space="preserve">KR-L-JR01_fot1_p06 </t>
  </si>
  <si>
    <t xml:space="preserve">KR-L-JR01_fot1_p07 </t>
  </si>
  <si>
    <t xml:space="preserve">KR-L-JR01_fot1_p08 </t>
  </si>
  <si>
    <t xml:space="preserve">KR-L-JR01_fot1_p09 </t>
  </si>
  <si>
    <t xml:space="preserve">KR-L-JR01_fot1_p10 </t>
  </si>
  <si>
    <t xml:space="preserve">KR-L-JR01_fot2_p1 </t>
  </si>
  <si>
    <t xml:space="preserve">KR-L-JR01_fot2_p2 </t>
  </si>
  <si>
    <t xml:space="preserve">KR-L-JR01_fot2_p3 </t>
  </si>
  <si>
    <t xml:space="preserve">KR-L-JR01_fot2_p4 </t>
  </si>
  <si>
    <t xml:space="preserve">KR-L-JR01_fot2_p5 </t>
  </si>
  <si>
    <t xml:space="preserve">KR-L-JR01_fot2_p6 </t>
  </si>
  <si>
    <t xml:space="preserve">KR-L-JR01_fot2_p7 </t>
  </si>
  <si>
    <t xml:space="preserve">KR-L-JR01_fot2_p8 </t>
  </si>
  <si>
    <t xml:space="preserve">KR-L-JR01_fot2_p9 </t>
  </si>
  <si>
    <t xml:space="preserve">KR-L-JR01_fot2_p10 </t>
  </si>
  <si>
    <t xml:space="preserve">KR-L-JR01_fot3_p1 </t>
  </si>
  <si>
    <t xml:space="preserve">KR-L-JR01_fot3_p2 </t>
  </si>
  <si>
    <t xml:space="preserve">KR-L-JR01_fot3_p3 </t>
  </si>
  <si>
    <t xml:space="preserve">KR-L-JR01_fot3_p4 </t>
  </si>
  <si>
    <t xml:space="preserve">KR-L-JR01_fot3_p5 </t>
  </si>
  <si>
    <t xml:space="preserve">KR-L-JR01_fot3_p6 </t>
  </si>
  <si>
    <t xml:space="preserve">KR-L-JR01_fot3_p7 </t>
  </si>
  <si>
    <t xml:space="preserve">KR-L-JR01_fot3_p8 </t>
  </si>
  <si>
    <t xml:space="preserve">KR-L-JR01_fot3_p9 </t>
  </si>
  <si>
    <t xml:space="preserve">KR-L-JR01_fot3_p10 </t>
  </si>
  <si>
    <t xml:space="preserve">KR-L-JR01_fot4_p1 </t>
  </si>
  <si>
    <t xml:space="preserve">KR-L-JR01_fot4_p2 </t>
  </si>
  <si>
    <t xml:space="preserve">KR-L-JR01_fot4_p3 </t>
  </si>
  <si>
    <t xml:space="preserve">KR-L-JR01_fot4_p4 </t>
  </si>
  <si>
    <t xml:space="preserve">KR-L-JR01_fot4_p5 </t>
  </si>
  <si>
    <t xml:space="preserve">KR-L-JR01_fot4_p6 </t>
  </si>
  <si>
    <t xml:space="preserve">KR-L-JR01_fot4_p7 </t>
  </si>
  <si>
    <t xml:space="preserve">KR-L-JR01_fot4_p8 </t>
  </si>
  <si>
    <t xml:space="preserve">MB-L-JR06_fot1_p1 </t>
  </si>
  <si>
    <t xml:space="preserve">MB-L-JR06_fot1_p2 </t>
  </si>
  <si>
    <t xml:space="preserve">MB-L-JR06_fot1_p3 </t>
  </si>
  <si>
    <t xml:space="preserve">MB-L-JR06_fot1_p4 </t>
  </si>
  <si>
    <t xml:space="preserve">MB-L-JR06_fot1_p5 </t>
  </si>
  <si>
    <t xml:space="preserve">MB-L-JR06_fot1_p6 </t>
  </si>
  <si>
    <t xml:space="preserve">MB-L-JR06_fot1_p7 </t>
  </si>
  <si>
    <t xml:space="preserve">MB-L-JR06_fot1_p8 </t>
  </si>
  <si>
    <t xml:space="preserve">MB-L-JR06_fot1_p9 </t>
  </si>
  <si>
    <t xml:space="preserve">MB-L-JR06_fot1_p10 </t>
  </si>
  <si>
    <t xml:space="preserve">MB-L-JR06_fot2_p1 </t>
  </si>
  <si>
    <t xml:space="preserve">MB-L-JR06_fot2_p2 </t>
  </si>
  <si>
    <t xml:space="preserve">MB-L-JR06_fot2_p3 </t>
  </si>
  <si>
    <t xml:space="preserve">MB-L-JR06_fot2_p4 </t>
  </si>
  <si>
    <t xml:space="preserve">MB-L-JR06_fot2_p5 </t>
  </si>
  <si>
    <t xml:space="preserve">MB-L-JR06_fot2_p6 </t>
  </si>
  <si>
    <t xml:space="preserve">MB-L-JR06_fot2_p7 </t>
  </si>
  <si>
    <t xml:space="preserve">MB-L-JR06_fot2_p8 </t>
  </si>
  <si>
    <t xml:space="preserve">MB-L-JR06_fot2_p9 </t>
  </si>
  <si>
    <t xml:space="preserve">MB-L-JR06_fot2_p10 </t>
  </si>
  <si>
    <t xml:space="preserve">MB-L-JR06_fot2_p11 </t>
  </si>
  <si>
    <t xml:space="preserve">MB-L-JR06_fot3_p1 </t>
  </si>
  <si>
    <t xml:space="preserve">MB-L-JR06_fot3_p2 </t>
  </si>
  <si>
    <t xml:space="preserve">MB-L-JR06_fot3_p3 </t>
  </si>
  <si>
    <t xml:space="preserve">MB-L-JR06_fot3_p4 </t>
  </si>
  <si>
    <t xml:space="preserve">MB-L-JR06_fot3_p5 </t>
  </si>
  <si>
    <t xml:space="preserve">MB-L-JR06_fot3_p6 </t>
  </si>
  <si>
    <t xml:space="preserve">MB-L-JR06_fot3_p7 </t>
  </si>
  <si>
    <t xml:space="preserve">MB-L-JR06_fot3_p8 </t>
  </si>
  <si>
    <t xml:space="preserve">MB-L-JR06_fot3_p9 </t>
  </si>
  <si>
    <t xml:space="preserve">MB-L-JR06_fot3_p10 </t>
  </si>
  <si>
    <t xml:space="preserve">MB-L-JR06_fot4_p1 </t>
  </si>
  <si>
    <t xml:space="preserve">MB-L-JR06_fot4_p2 </t>
  </si>
  <si>
    <t xml:space="preserve">MB-L-JR06_fot4_p3 </t>
  </si>
  <si>
    <t xml:space="preserve">MB-L-JR06_fot4_p4 </t>
  </si>
  <si>
    <t xml:space="preserve">MB-L-JR06_fot4_p5 </t>
  </si>
  <si>
    <t xml:space="preserve">MB-L-JR06_fot4_p6 </t>
  </si>
  <si>
    <t xml:space="preserve">MB-L-JR06_fot4_p7 </t>
  </si>
  <si>
    <t xml:space="preserve">MB-L-JR06_fot4_p8 </t>
  </si>
  <si>
    <t xml:space="preserve">MB-L-JR06_fot4_p9 </t>
  </si>
  <si>
    <t xml:space="preserve">MB-L-JR06_fot4_p10 </t>
  </si>
  <si>
    <t xml:space="preserve">MS25A_fot1_p1 </t>
  </si>
  <si>
    <t xml:space="preserve">MS25A_fot1_p2 </t>
  </si>
  <si>
    <t xml:space="preserve">MS25A_fot1_p3 </t>
  </si>
  <si>
    <t xml:space="preserve">MS25A_fot1_p4 </t>
  </si>
  <si>
    <t xml:space="preserve">MS25A_fot1_p6 </t>
  </si>
  <si>
    <t xml:space="preserve">MS25A_fot2_p1 </t>
  </si>
  <si>
    <t xml:space="preserve">MS25A_fot2_p2 </t>
  </si>
  <si>
    <t xml:space="preserve">MS25A_fot2_p3 </t>
  </si>
  <si>
    <t xml:space="preserve">MS25A_fot2_p4 </t>
  </si>
  <si>
    <t xml:space="preserve">MS25A_fot2_p5 </t>
  </si>
  <si>
    <t xml:space="preserve">MS25A_fot2_p6 </t>
  </si>
  <si>
    <t xml:space="preserve">KR-L-JR-001-1_p1ciemny </t>
  </si>
  <si>
    <t xml:space="preserve">KR-L-JR-001-1_p2jasny </t>
  </si>
  <si>
    <t xml:space="preserve">6-m1_LA_fot1_p1 </t>
  </si>
  <si>
    <t xml:space="preserve">6-m1_LA_fot1_p2 </t>
  </si>
  <si>
    <t xml:space="preserve">6-m1_LA_fot1_p3 </t>
  </si>
  <si>
    <t xml:space="preserve">6-m1_LA_fot1_p4 </t>
  </si>
  <si>
    <t xml:space="preserve">6-m1_LA_fot1_p5 </t>
  </si>
  <si>
    <t xml:space="preserve">6-m1_LA_fot1_p6 </t>
  </si>
  <si>
    <t xml:space="preserve">6-m1_LA_fot1_p7 </t>
  </si>
  <si>
    <t xml:space="preserve">6-m1_LA_fot1_p8 </t>
  </si>
  <si>
    <t xml:space="preserve">2-m1_LA_fot1_p1 </t>
  </si>
  <si>
    <t xml:space="preserve">2-m1_LA_fot1_p2 </t>
  </si>
  <si>
    <t xml:space="preserve">2-m1_LA_fot1_p3 </t>
  </si>
  <si>
    <t xml:space="preserve">2-m1_LA_fot1_p4 </t>
  </si>
  <si>
    <t xml:space="preserve">2-m1_LA_fot1_p5 </t>
  </si>
  <si>
    <t xml:space="preserve">2-m1_LA_fot1_p6 </t>
  </si>
  <si>
    <t xml:space="preserve">2-m1_LA_fot1_p7 </t>
  </si>
  <si>
    <t xml:space="preserve">2-m1_LA_fot1_p8 </t>
  </si>
  <si>
    <t xml:space="preserve">2-m1_LA_fot1_p9 </t>
  </si>
  <si>
    <t xml:space="preserve">7-m1_LA_fot1_p1 </t>
  </si>
  <si>
    <t xml:space="preserve">7-m1_LA_fot1_p2 </t>
  </si>
  <si>
    <t xml:space="preserve">7-m1_LA_fot1_p3 </t>
  </si>
  <si>
    <t xml:space="preserve">7-m1_LA_fot1_p4 </t>
  </si>
  <si>
    <t xml:space="preserve">7-m1_LA_fot1_p5 </t>
  </si>
  <si>
    <t xml:space="preserve">7-m1_LA_fot1_p6 </t>
  </si>
  <si>
    <t xml:space="preserve">7-m1_LA_fot1_p7 </t>
  </si>
  <si>
    <t xml:space="preserve">7-m1_LA_fot1_p8 </t>
  </si>
  <si>
    <t xml:space="preserve">4-LA-ICP-MS_p1 </t>
  </si>
  <si>
    <t xml:space="preserve">4-LA-ICP-MS_p2 </t>
  </si>
  <si>
    <t xml:space="preserve">14-LA-ICP-MS_p1 </t>
  </si>
  <si>
    <t xml:space="preserve">14-LA-ICP-MS_p2 </t>
  </si>
  <si>
    <t xml:space="preserve">13-LA-ICP-MS_p1 </t>
  </si>
  <si>
    <t xml:space="preserve">13-LA-ICP-MS_p2 </t>
  </si>
  <si>
    <t>Sum2</t>
  </si>
  <si>
    <t>Zone</t>
  </si>
  <si>
    <t>Mg16</t>
  </si>
  <si>
    <t>Al17</t>
  </si>
  <si>
    <t>Si18</t>
  </si>
  <si>
    <t>Ca19</t>
  </si>
  <si>
    <t>Sc20</t>
  </si>
  <si>
    <t>Ti21</t>
  </si>
  <si>
    <t>Mn  (II)22</t>
  </si>
  <si>
    <t>Fe (II)23</t>
  </si>
  <si>
    <t>Fe (III)24</t>
  </si>
  <si>
    <t>Zn25</t>
  </si>
  <si>
    <t>Zr26</t>
  </si>
  <si>
    <t>Nb27</t>
  </si>
  <si>
    <t>Sn28</t>
  </si>
  <si>
    <t>Sb29</t>
  </si>
  <si>
    <t>Ta30</t>
  </si>
  <si>
    <t>W31</t>
  </si>
  <si>
    <t>Th32</t>
  </si>
  <si>
    <t>sum34</t>
  </si>
  <si>
    <t>rim</t>
  </si>
  <si>
    <t xml:space="preserve">1_m1_LA_1_p1 </t>
  </si>
  <si>
    <t xml:space="preserve">1_m1_LA_1_p2 </t>
  </si>
  <si>
    <t>int</t>
  </si>
  <si>
    <t xml:space="preserve">1_m1_LA_1_p3 </t>
  </si>
  <si>
    <t>core</t>
  </si>
  <si>
    <t xml:space="preserve">1_m1_LA_1_p4 </t>
  </si>
  <si>
    <t xml:space="preserve">1_m1_LA_1_p5 </t>
  </si>
  <si>
    <t xml:space="preserve">1_m1_LA_1_p6 </t>
  </si>
  <si>
    <t xml:space="preserve">1_m1_LA_1_p7 </t>
  </si>
  <si>
    <t xml:space="preserve">1_m1_LA_2_p1 </t>
  </si>
  <si>
    <t xml:space="preserve">1_m1_LA_2_p10 </t>
  </si>
  <si>
    <t xml:space="preserve">1_m1_LA_2_p11 </t>
  </si>
  <si>
    <t xml:space="preserve">1_m1_LA_2_p2 </t>
  </si>
  <si>
    <t xml:space="preserve">1_m1_LA_2_p3 </t>
  </si>
  <si>
    <t xml:space="preserve">1_m1_LA_2_p4 </t>
  </si>
  <si>
    <t xml:space="preserve">1_m1_LA_2_p5 </t>
  </si>
  <si>
    <t xml:space="preserve">1_m1_LA_2_p6 </t>
  </si>
  <si>
    <t xml:space="preserve">1_m1_LA_2_p7 </t>
  </si>
  <si>
    <t xml:space="preserve">1_m1_LA_2_p8 </t>
  </si>
  <si>
    <t xml:space="preserve">1_m1_LA_2_p9 </t>
  </si>
  <si>
    <t xml:space="preserve">1_m1_LA_3_p1 </t>
  </si>
  <si>
    <t xml:space="preserve">1_m1_LA_3_p2 </t>
  </si>
  <si>
    <t xml:space="preserve">1_m1_LA_3_p3 </t>
  </si>
  <si>
    <t>un-rim</t>
  </si>
  <si>
    <t xml:space="preserve">1_m2_1_p1 </t>
  </si>
  <si>
    <t>un-core</t>
  </si>
  <si>
    <t xml:space="preserve">1_m2_1_p10 </t>
  </si>
  <si>
    <t xml:space="preserve">1_m2_1_p11 </t>
  </si>
  <si>
    <t>un-int</t>
  </si>
  <si>
    <t xml:space="preserve">1_m2_1_p12 </t>
  </si>
  <si>
    <t xml:space="preserve">1_m2_1_p13 </t>
  </si>
  <si>
    <t xml:space="preserve">1_m2_1_p2 </t>
  </si>
  <si>
    <t xml:space="preserve">1_m2_1_p3 </t>
  </si>
  <si>
    <t xml:space="preserve">1_m2_1_p4 </t>
  </si>
  <si>
    <t xml:space="preserve">1_m2_1_p5 </t>
  </si>
  <si>
    <t xml:space="preserve">1_m2_1_p6 </t>
  </si>
  <si>
    <t xml:space="preserve">1_m2_1_p7 </t>
  </si>
  <si>
    <t xml:space="preserve">1_m2_1_p8 </t>
  </si>
  <si>
    <t xml:space="preserve">1_m2_1_p9 </t>
  </si>
  <si>
    <t xml:space="preserve">1_m2_2_p11 </t>
  </si>
  <si>
    <t xml:space="preserve">1_m2_2_p12 </t>
  </si>
  <si>
    <t xml:space="preserve">1_m2_2_p13 </t>
  </si>
  <si>
    <t xml:space="preserve">1_m2_2_p16 </t>
  </si>
  <si>
    <t xml:space="preserve">1_m2_2_p2 </t>
  </si>
  <si>
    <t xml:space="preserve">1_m2_2_p7 </t>
  </si>
  <si>
    <t xml:space="preserve">1_m2_2_p8 </t>
  </si>
  <si>
    <t xml:space="preserve">1_m2_2_p9 </t>
  </si>
  <si>
    <t>vein_2nd_gen</t>
  </si>
  <si>
    <t xml:space="preserve">1_m2_3_p1 </t>
  </si>
  <si>
    <t xml:space="preserve">1_m2_3_p2 </t>
  </si>
  <si>
    <t xml:space="preserve">1_m2_3_p3 </t>
  </si>
  <si>
    <t xml:space="preserve">1_m2_3_p4 </t>
  </si>
  <si>
    <t xml:space="preserve">1_m2_3_p5 </t>
  </si>
  <si>
    <t xml:space="preserve">1_m2_3_p6 </t>
  </si>
  <si>
    <t xml:space="preserve">1_m2_3_p7 </t>
  </si>
  <si>
    <t xml:space="preserve">1_m2_4_p10 </t>
  </si>
  <si>
    <t xml:space="preserve">1_m2_4_p2 </t>
  </si>
  <si>
    <t xml:space="preserve">1_m2_4_p3 </t>
  </si>
  <si>
    <t xml:space="preserve">1_m2_4_p4 </t>
  </si>
  <si>
    <t xml:space="preserve">1_m2_4_p5 </t>
  </si>
  <si>
    <t xml:space="preserve">1_m2_4_p6 </t>
  </si>
  <si>
    <t xml:space="preserve">1_m2_4_p7 </t>
  </si>
  <si>
    <t xml:space="preserve">1_m2_4_p8 </t>
  </si>
  <si>
    <t xml:space="preserve">1_m2_4_p9 </t>
  </si>
  <si>
    <t xml:space="preserve">1_m2_5_p1 </t>
  </si>
  <si>
    <t xml:space="preserve">1_m2_5_p10 </t>
  </si>
  <si>
    <t xml:space="preserve">1_m2_5_p11 </t>
  </si>
  <si>
    <t xml:space="preserve">1_m2_5_p12 </t>
  </si>
  <si>
    <t xml:space="preserve">1_m2_5_p13 </t>
  </si>
  <si>
    <t xml:space="preserve">1_m2_5_p14 </t>
  </si>
  <si>
    <t xml:space="preserve">1_m2_5_p2 </t>
  </si>
  <si>
    <t xml:space="preserve">1_m2_5_p4 </t>
  </si>
  <si>
    <t xml:space="preserve">1_m2_5_p5 </t>
  </si>
  <si>
    <t xml:space="preserve">1_m2_5_p6 </t>
  </si>
  <si>
    <t xml:space="preserve">1_m2_5_p7 </t>
  </si>
  <si>
    <t xml:space="preserve">1_m2_5_p8 </t>
  </si>
  <si>
    <t xml:space="preserve">1_m2_5_p9 </t>
  </si>
  <si>
    <t xml:space="preserve">BU64_M6_p1 </t>
  </si>
  <si>
    <t xml:space="preserve">BU64_M6_p2 </t>
  </si>
  <si>
    <t xml:space="preserve">BU64_M6_p4 </t>
  </si>
  <si>
    <t xml:space="preserve">BU64_M6_p5 </t>
  </si>
  <si>
    <t xml:space="preserve">BU64_M7A_p1 </t>
  </si>
  <si>
    <t xml:space="preserve">BU64_M7A_p2 </t>
  </si>
  <si>
    <t xml:space="preserve">BU64_M7A_p3 </t>
  </si>
  <si>
    <t xml:space="preserve">BU64_M7A_p4 </t>
  </si>
  <si>
    <t xml:space="preserve">BU64_M7B_p1 </t>
  </si>
  <si>
    <t xml:space="preserve">BU64_M7B_p2 </t>
  </si>
  <si>
    <t xml:space="preserve">BU64_M9_p3 </t>
  </si>
  <si>
    <t xml:space="preserve">BU64_M9_p4 </t>
  </si>
  <si>
    <t xml:space="preserve">BU64_M9_p6 </t>
  </si>
  <si>
    <t xml:space="preserve">BU64_M9_p7 </t>
  </si>
  <si>
    <t xml:space="preserve">BU64_M9_p8 </t>
  </si>
  <si>
    <t>un</t>
  </si>
  <si>
    <t xml:space="preserve">BUL-JR_049_fot3_1 </t>
  </si>
  <si>
    <t xml:space="preserve">BUL-JR_049_fot3_2 </t>
  </si>
  <si>
    <t xml:space="preserve">BUL-JR_049_fot3_3 </t>
  </si>
  <si>
    <t xml:space="preserve">BUL-JR_049_M1B_2 </t>
  </si>
  <si>
    <t xml:space="preserve">BUL-JR_049_M2B_3 </t>
  </si>
  <si>
    <t xml:space="preserve">BUL-JR_049_M2B_4 </t>
  </si>
  <si>
    <t xml:space="preserve">BU-L-JR_051_M11_7 </t>
  </si>
  <si>
    <t xml:space="preserve">BU-L-JR_051_M2_7 </t>
  </si>
  <si>
    <t xml:space="preserve">BU-L-JR_051_M2_9 </t>
  </si>
  <si>
    <t xml:space="preserve">BU-L-JR_051_M2_p10 </t>
  </si>
  <si>
    <t xml:space="preserve">BU-L-JR_051_M4_1 </t>
  </si>
  <si>
    <t xml:space="preserve">BU-L-JR_051_M4_2 </t>
  </si>
  <si>
    <t xml:space="preserve">BU-L-JR_051_M4_4 </t>
  </si>
  <si>
    <t xml:space="preserve">BU-L-JR_051_M4_5 </t>
  </si>
  <si>
    <t xml:space="preserve">BU-L-JR_051_M4_6 </t>
  </si>
  <si>
    <t xml:space="preserve">BU-L-JR_051_M4_7 </t>
  </si>
  <si>
    <t xml:space="preserve">BU-L-JR_051_M4_8 </t>
  </si>
  <si>
    <t xml:space="preserve">BU-L-JR_051_M5_1 </t>
  </si>
  <si>
    <t xml:space="preserve">BU-L-JR_051_M5_10 </t>
  </si>
  <si>
    <t xml:space="preserve">BU-L-JR_051_M5_2 </t>
  </si>
  <si>
    <t xml:space="preserve">BU-L-JR_051_M5_3 </t>
  </si>
  <si>
    <t xml:space="preserve">BU-L-JR_051_M5_5 </t>
  </si>
  <si>
    <t xml:space="preserve">BU-L-JR_051_M5_6 </t>
  </si>
  <si>
    <t xml:space="preserve">BU-L-JR_051_M5_7 </t>
  </si>
  <si>
    <t xml:space="preserve">BU-L-JR_051_M5_8 </t>
  </si>
  <si>
    <t xml:space="preserve">BU-L-JR_051_M5_9 </t>
  </si>
  <si>
    <t xml:space="preserve">BU-L-JR_051_M6_1 </t>
  </si>
  <si>
    <t xml:space="preserve">BU-L-JR_051_M6_2 </t>
  </si>
  <si>
    <t xml:space="preserve">BU-L-JR_051_M6_3 </t>
  </si>
  <si>
    <t xml:space="preserve">BU-L-JR_051_M6_4 </t>
  </si>
  <si>
    <t xml:space="preserve">BU-L-JR_051_M6_6 </t>
  </si>
  <si>
    <t xml:space="preserve">BU-L-JR_051_M6_7 </t>
  </si>
  <si>
    <t xml:space="preserve">BU-L-JR_051_M6_8 </t>
  </si>
  <si>
    <t xml:space="preserve">BU-L-JR_051_M8_1 </t>
  </si>
  <si>
    <t xml:space="preserve">BU-L-JR_051_M8_2 </t>
  </si>
  <si>
    <t xml:space="preserve">BU-L-JR_051_M8_3 </t>
  </si>
  <si>
    <t xml:space="preserve">BU-L-JR_051_M8_4 </t>
  </si>
  <si>
    <t xml:space="preserve">BU-L-JR_051_M8_6 </t>
  </si>
  <si>
    <t xml:space="preserve">BU-L-JR_051_M8_7 </t>
  </si>
  <si>
    <t xml:space="preserve">BU-L-JR_051_M8_8 </t>
  </si>
  <si>
    <t xml:space="preserve">BU-L-JR_051_M8_9 </t>
  </si>
  <si>
    <t xml:space="preserve">BU-L-JR-011-3-fot5-p1 </t>
  </si>
  <si>
    <t xml:space="preserve">BU-L-JR-011-3-fot5-p2 </t>
  </si>
  <si>
    <t xml:space="preserve">BU-L-JR-011-3-fot5-p3 </t>
  </si>
  <si>
    <t xml:space="preserve">BU-L-JR-011-3-fot5-p4 </t>
  </si>
  <si>
    <t xml:space="preserve">BU-L-JR-011-3-fot5-p5 </t>
  </si>
  <si>
    <t xml:space="preserve">BU-L-JR-011-3-fot6-p1 </t>
  </si>
  <si>
    <t xml:space="preserve">BU-L-JR-011-3-fot6-p3 </t>
  </si>
  <si>
    <t xml:space="preserve">BU-L-JR-020-1_fot1-p10 </t>
  </si>
  <si>
    <t xml:space="preserve">BU-L-JR-020-1_fot1-p11 </t>
  </si>
  <si>
    <t xml:space="preserve">BU-L-JR-020-1_fot1-p12 </t>
  </si>
  <si>
    <t xml:space="preserve">BU-L-JR-020-1_fot1-p3 </t>
  </si>
  <si>
    <t xml:space="preserve">BU-L-JR-020-1_fot1-p5 </t>
  </si>
  <si>
    <t xml:space="preserve">BU-L-JR-020-1_fot1-p6 </t>
  </si>
  <si>
    <t xml:space="preserve">BU-L-JR-020-1_fot1-p7 </t>
  </si>
  <si>
    <t xml:space="preserve">BU-L-JR-020-1_fot1-p8 </t>
  </si>
  <si>
    <t xml:space="preserve">BU-L-JR-020-1_fot1-p9 </t>
  </si>
  <si>
    <t xml:space="preserve">BU-L-JR-020-2_fot2-p10 </t>
  </si>
  <si>
    <t xml:space="preserve">BU-L-JR-020-2_fot2-p3 </t>
  </si>
  <si>
    <t xml:space="preserve">BU-L-JR-020-2_fot2-p5 </t>
  </si>
  <si>
    <t xml:space="preserve">BU-L-JR-020-2_fot2-p6 </t>
  </si>
  <si>
    <t xml:space="preserve">BU-L-JR-020-2_fot4-p1 </t>
  </si>
  <si>
    <t xml:space="preserve">BU-L-JR-020-2_fot4-p2 </t>
  </si>
  <si>
    <t xml:space="preserve">BU-L-JR-020-2_fot4-p3 </t>
  </si>
  <si>
    <t xml:space="preserve">BU-L-JR-020-2_fot4-p4 </t>
  </si>
  <si>
    <t xml:space="preserve">BU-L-JR-020-2_fot4-p5 </t>
  </si>
  <si>
    <t xml:space="preserve">BU-L-JR-020-2_fot4-p6 </t>
  </si>
  <si>
    <t xml:space="preserve">BU-L-JR-020-2_fot4-p7 </t>
  </si>
  <si>
    <t xml:space="preserve">BU-L-JR-020-3_fot9-p1 </t>
  </si>
  <si>
    <t xml:space="preserve">BU-L-JR-020-3_fot9-p3 </t>
  </si>
  <si>
    <t xml:space="preserve">BU-L-JR-020-3_fot9-p4 </t>
  </si>
  <si>
    <t xml:space="preserve">BU-L-JR-020-3_fot9-p5 </t>
  </si>
  <si>
    <t xml:space="preserve">BU-L-JR-020-3_fot9-p6 </t>
  </si>
  <si>
    <t xml:space="preserve">BU-L-JR-028_M2_4_p3 </t>
  </si>
  <si>
    <t xml:space="preserve">BU-L-JR-028_M6_1_p3 </t>
  </si>
  <si>
    <t xml:space="preserve">BU-L-JR-028_M7_3_p3 </t>
  </si>
  <si>
    <t xml:space="preserve">HUM01_M3_p6 </t>
  </si>
  <si>
    <t xml:space="preserve">HUM01_M3_p7 </t>
  </si>
  <si>
    <t xml:space="preserve">HUM01_M3_p8 </t>
  </si>
  <si>
    <t xml:space="preserve">HUM01_M3A_p1 </t>
  </si>
  <si>
    <t xml:space="preserve">HUM01_M5_p1 </t>
  </si>
  <si>
    <t xml:space="preserve">HUM01_M5_p4 </t>
  </si>
  <si>
    <t xml:space="preserve">HUM01_M5_p5 </t>
  </si>
  <si>
    <t xml:space="preserve">HUM01_M6_p4 </t>
  </si>
  <si>
    <t xml:space="preserve">HUM01_M6_p6 </t>
  </si>
  <si>
    <t xml:space="preserve">MBKA2A_M1_p7 </t>
  </si>
  <si>
    <t xml:space="preserve">MBKA2A_M2A_p8 </t>
  </si>
  <si>
    <t xml:space="preserve">MBKA2A_M3A_p4 </t>
  </si>
  <si>
    <t xml:space="preserve">MBKA2A_M4A_p1 </t>
  </si>
  <si>
    <t xml:space="preserve">MBKA8_M3D_p2 </t>
  </si>
  <si>
    <t xml:space="preserve">MBKA8_M3D_p3 </t>
  </si>
  <si>
    <t xml:space="preserve">MBKA9_m2_2_p2 </t>
  </si>
  <si>
    <t xml:space="preserve">MBKA9_m2_2_p3 </t>
  </si>
  <si>
    <t xml:space="preserve">MBKA9_m4_1_p3 </t>
  </si>
  <si>
    <t xml:space="preserve">MB-L-JR-010_M2D_p2 </t>
  </si>
  <si>
    <t xml:space="preserve">NY-L-JR-025-1-fot1_6 </t>
  </si>
  <si>
    <t xml:space="preserve">NY-L-JR-025-1-fot1_7 </t>
  </si>
  <si>
    <t xml:space="preserve">NY-L-JR-025-1-fot2A_4 </t>
  </si>
  <si>
    <t xml:space="preserve">NY-L-JR-025-1-fot2A_5 </t>
  </si>
  <si>
    <t xml:space="preserve">NY-L-JR-025-1-fot2A_8 </t>
  </si>
  <si>
    <t xml:space="preserve">NY-L-JR-025-1-fot2A_9 </t>
  </si>
  <si>
    <t xml:space="preserve">NY-L-JR-032_zr1_fot1_p5 </t>
  </si>
  <si>
    <t xml:space="preserve">NY-L-JR-032_zr1_fot1_p6 </t>
  </si>
  <si>
    <t xml:space="preserve">NY-L-JR-032_zr1_fot1_p7 </t>
  </si>
  <si>
    <t xml:space="preserve">NY-L-JR-032_zr6_fot1_p03 </t>
  </si>
  <si>
    <t xml:space="preserve">RW_021_m1_fot1_11 </t>
  </si>
  <si>
    <t xml:space="preserve">RW_021_m1_fot1_4 </t>
  </si>
  <si>
    <t xml:space="preserve">RW_021_m3_fot1_10 </t>
  </si>
  <si>
    <t xml:space="preserve">RW_021_m3_fot1_9 </t>
  </si>
  <si>
    <t xml:space="preserve">RW_021_m4_fot4_2 </t>
  </si>
  <si>
    <t xml:space="preserve">RWS_24_M2_2 </t>
  </si>
  <si>
    <t xml:space="preserve">RWS_24_M2_3 </t>
  </si>
  <si>
    <t xml:space="preserve">RWS_24_M2_8 </t>
  </si>
  <si>
    <t xml:space="preserve">RWS_24_M2_9 </t>
  </si>
  <si>
    <t xml:space="preserve">RWS_24_M4_3 </t>
  </si>
  <si>
    <t xml:space="preserve">RWS_24_M4_4 </t>
  </si>
  <si>
    <t xml:space="preserve">RWS_24_M4_5 </t>
  </si>
  <si>
    <t>Oxides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</si>
</sst>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charset val="238"/>
      <scheme val="minor"/>
    </font>
    <font>
      <sz val="9"/>
      <color theme="1" tint="0.14999847407452621"/>
      <name val="Arial"/>
      <family val="2"/>
      <charset val="238"/>
    </font>
    <font>
      <sz val="11"/>
      <color theme="1" tint="0.14999847407452621"/>
      <name val="Calibri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Calibri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1" fillId="0" borderId="1" xfId="0" applyFont="1" applyFill="1" applyBorder="1"/>
    <xf numFmtId="0" fontId="2" fillId="0" borderId="2" xfId="0" applyFont="1" applyFill="1" applyBorder="1"/>
    <xf numFmtId="0" fontId="3" fillId="0" borderId="2" xfId="0" applyFont="1" applyFill="1" applyBorder="1"/>
    <xf numFmtId="0" fontId="1" fillId="0" borderId="2" xfId="0" applyFont="1" applyFill="1" applyBorder="1"/>
    <xf numFmtId="0" fontId="1" fillId="0" borderId="0" xfId="0" applyFont="1" applyFill="1"/>
    <xf numFmtId="0" fontId="0" fillId="0" borderId="3" xfId="0" applyFill="1" applyBorder="1"/>
    <xf numFmtId="0" fontId="4" fillId="0" borderId="4" xfId="0" applyFont="1" applyFill="1" applyBorder="1"/>
    <xf numFmtId="0" fontId="0" fillId="0" borderId="4" xfId="0" applyFill="1" applyBorder="1"/>
    <xf numFmtId="0" fontId="0" fillId="0" borderId="0" xfId="0" applyFill="1"/>
    <xf numFmtId="0" fontId="0" fillId="0" borderId="5" xfId="0" applyFill="1" applyBorder="1"/>
    <xf numFmtId="0" fontId="4" fillId="0" borderId="6" xfId="0" applyFont="1" applyFill="1" applyBorder="1"/>
    <xf numFmtId="0" fontId="0" fillId="0" borderId="6" xfId="0" applyFill="1" applyBorder="1"/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164" fontId="0" fillId="2" borderId="4" xfId="0" applyNumberFormat="1" applyFill="1" applyBorder="1"/>
    <xf numFmtId="165" fontId="0" fillId="2" borderId="0" xfId="0" applyNumberFormat="1" applyFill="1"/>
    <xf numFmtId="165" fontId="0" fillId="2" borderId="3" xfId="0" applyNumberFormat="1" applyFill="1" applyBorder="1"/>
    <xf numFmtId="165" fontId="0" fillId="2" borderId="4" xfId="0" applyNumberFormat="1" applyFill="1" applyBorder="1"/>
    <xf numFmtId="0" fontId="5" fillId="0" borderId="1" xfId="0" applyFont="1" applyFill="1" applyBorder="1"/>
    <xf numFmtId="0" fontId="7" fillId="0" borderId="2" xfId="0" applyFont="1" applyFill="1" applyBorder="1"/>
    <xf numFmtId="164" fontId="7" fillId="0" borderId="2" xfId="0" applyNumberFormat="1" applyFont="1" applyFill="1" applyBorder="1"/>
    <xf numFmtId="0" fontId="5" fillId="0" borderId="2" xfId="0" applyFont="1" applyFill="1" applyBorder="1"/>
    <xf numFmtId="0" fontId="5" fillId="0" borderId="0" xfId="0" applyFont="1" applyFill="1"/>
    <xf numFmtId="164" fontId="0" fillId="0" borderId="4" xfId="0" applyNumberFormat="1" applyFill="1" applyBorder="1"/>
    <xf numFmtId="165" fontId="0" fillId="0" borderId="0" xfId="0" applyNumberFormat="1" applyFill="1"/>
    <xf numFmtId="165" fontId="0" fillId="0" borderId="4" xfId="0" applyNumberFormat="1" applyFill="1" applyBorder="1"/>
    <xf numFmtId="164" fontId="0" fillId="0" borderId="0" xfId="0" applyNumberFormat="1" applyFill="1"/>
    <xf numFmtId="0" fontId="4" fillId="0" borderId="3" xfId="0" applyFont="1" applyFill="1" applyBorder="1"/>
    <xf numFmtId="0" fontId="4" fillId="0" borderId="0" xfId="0" applyFont="1" applyFill="1"/>
    <xf numFmtId="164" fontId="0" fillId="0" borderId="6" xfId="0" applyNumberFormat="1" applyFill="1" applyBorder="1"/>
    <xf numFmtId="0" fontId="0" fillId="0" borderId="8" xfId="0" applyFill="1" applyBorder="1"/>
    <xf numFmtId="0" fontId="0" fillId="0" borderId="1" xfId="0" applyFill="1" applyBorder="1"/>
    <xf numFmtId="0" fontId="0" fillId="0" borderId="9" xfId="0" applyFill="1" applyBorder="1"/>
    <xf numFmtId="164" fontId="0" fillId="0" borderId="9" xfId="0" applyNumberFormat="1" applyFill="1" applyBorder="1"/>
    <xf numFmtId="164" fontId="0" fillId="2" borderId="0" xfId="0" applyNumberFormat="1" applyFill="1"/>
    <xf numFmtId="0" fontId="0" fillId="0" borderId="7" xfId="0" applyFill="1" applyBorder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</cellXfs>
  <cellStyles count="2">
    <cellStyle name="Normalny" xfId="0" builtinId="0"/>
    <cellStyle name="Normalny 2" xfId="1" xr:uid="{85F28319-5FFE-4FF0-8BBB-1A8DAB1F8E0F}"/>
  </cellStyles>
  <dxfs count="1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1" tint="0.14999847407452621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umaserviceseu-my.sharepoint.com/personal/jakub_ryznar_proxis_pl/Documents/Doktorat/2020.12.15_JR_tlenkiv4%20usuniete%20max-DESKTOP-RK4MVUV.xlsx" TargetMode="External"/><Relationship Id="rId1" Type="http://schemas.openxmlformats.org/officeDocument/2006/relationships/externalLinkPath" Target="/personal/jakub_ryznar_proxis_pl/Documents/Doktorat/2020.12.15_JR_tlenkiv4%20usuniete%20max-DESKTOP-RK4MVU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gólne dane"/>
      <sheetName val="Zr"/>
      <sheetName val="Arkusz1"/>
      <sheetName val="Ogólne odwrócone "/>
      <sheetName val="Arkusz4"/>
      <sheetName val="koltan-intragranit"/>
      <sheetName val="Kolumbit - fractionation"/>
      <sheetName val="Koltan-grejzen"/>
      <sheetName val="Koltan-granit"/>
      <sheetName val="Arkusz2"/>
      <sheetName val="coltan do publik"/>
      <sheetName val="inkluzje w cassi - rutyl ilm"/>
      <sheetName val="Abah, Comi - cassi"/>
      <sheetName val="ixiolit"/>
      <sheetName val="wodginit"/>
      <sheetName val="rutyl"/>
      <sheetName val="Kassiterit grafy"/>
      <sheetName val="Rutyl do publikacji"/>
      <sheetName val="Cassi do publikacji"/>
      <sheetName val="Cassi - all-stat"/>
      <sheetName val="Kolumbit grafy"/>
      <sheetName val="cassi intragr"/>
      <sheetName val="Arkusz3"/>
      <sheetName val="Cassi all- stat 2"/>
      <sheetName val="Arkusz7"/>
      <sheetName val="Cassi all"/>
      <sheetName val="RW21_M1"/>
      <sheetName val="rob-kolumbit"/>
      <sheetName val="Rutyl grafy"/>
      <sheetName val="Rutyl trójkąt"/>
      <sheetName val="Rutyl wartości"/>
      <sheetName val="kasyteryt wartości"/>
      <sheetName val="Kolumbity wartości"/>
      <sheetName val="Inkluzje kolumbitu"/>
      <sheetName val="Ilmenit wartości"/>
      <sheetName val="Inkluzje w cassi-coltan"/>
      <sheetName val="robocze"/>
      <sheetName val="Pyrochlor"/>
      <sheetName val="Starolit"/>
      <sheetName val="starolit2"/>
      <sheetName val="Granat"/>
      <sheetName val="Turmalin"/>
      <sheetName val="Turmalin przeliczenia"/>
      <sheetName val="Mon"/>
      <sheetName val="Mon poziom"/>
      <sheetName val="X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5">
          <cell r="E35" t="str">
            <v>Sn</v>
          </cell>
          <cell r="F35" t="str">
            <v>Fe</v>
          </cell>
          <cell r="G35" t="str">
            <v>Mn</v>
          </cell>
          <cell r="H35" t="str">
            <v>Nb</v>
          </cell>
          <cell r="I35" t="str">
            <v>Ta</v>
          </cell>
        </row>
        <row r="36">
          <cell r="D36" t="str">
            <v>HU</v>
          </cell>
          <cell r="E36">
            <v>0.69427094624448749</v>
          </cell>
          <cell r="F36">
            <v>2.3495319992019494</v>
          </cell>
          <cell r="G36">
            <v>0</v>
          </cell>
          <cell r="H36">
            <v>4.593076726936923</v>
          </cell>
          <cell r="I36">
            <v>0.2923390154064629</v>
          </cell>
        </row>
        <row r="37">
          <cell r="D37" t="str">
            <v>HU</v>
          </cell>
          <cell r="E37">
            <v>0.73238031436461393</v>
          </cell>
          <cell r="F37">
            <v>3.1157863820723093</v>
          </cell>
          <cell r="G37">
            <v>0</v>
          </cell>
          <cell r="H37">
            <v>5.9565947579817182</v>
          </cell>
          <cell r="I37">
            <v>0.28913739498510482</v>
          </cell>
        </row>
        <row r="38">
          <cell r="D38" t="str">
            <v>KR</v>
          </cell>
          <cell r="E38">
            <v>0.42813797021611566</v>
          </cell>
          <cell r="F38">
            <v>2.9346851563561702</v>
          </cell>
          <cell r="G38">
            <v>2.0186776150371222E-2</v>
          </cell>
          <cell r="H38">
            <v>4.3738580848168196</v>
          </cell>
          <cell r="I38">
            <v>0.26649181412066497</v>
          </cell>
        </row>
        <row r="39">
          <cell r="D39" t="str">
            <v>KR</v>
          </cell>
          <cell r="E39">
            <v>0.77273888999657658</v>
          </cell>
          <cell r="F39">
            <v>4.2826562611226748</v>
          </cell>
          <cell r="G39">
            <v>0</v>
          </cell>
          <cell r="H39">
            <v>6.6989426989866665</v>
          </cell>
          <cell r="I39">
            <v>0.47367894136016986</v>
          </cell>
        </row>
        <row r="40">
          <cell r="D40" t="str">
            <v>KR</v>
          </cell>
          <cell r="E40">
            <v>0.84511145771638485</v>
          </cell>
          <cell r="F40">
            <v>4.2273523860832452</v>
          </cell>
          <cell r="G40">
            <v>4.7830023003415899E-2</v>
          </cell>
          <cell r="H40">
            <v>6.3560869131387907</v>
          </cell>
          <cell r="I40">
            <v>0.42486022924165978</v>
          </cell>
        </row>
        <row r="41">
          <cell r="D41" t="str">
            <v>KR</v>
          </cell>
          <cell r="E41">
            <v>0.70810844576548837</v>
          </cell>
          <cell r="F41">
            <v>5.5603212196503975</v>
          </cell>
          <cell r="G41">
            <v>0</v>
          </cell>
          <cell r="H41">
            <v>8.7967563045876229</v>
          </cell>
          <cell r="I41">
            <v>0.6066007352606344</v>
          </cell>
        </row>
        <row r="42">
          <cell r="D42" t="str">
            <v>KR</v>
          </cell>
          <cell r="E42">
            <v>1.2764420304761821</v>
          </cell>
          <cell r="F42">
            <v>4.8522443140591918</v>
          </cell>
          <cell r="G42">
            <v>5.2055442018682938E-2</v>
          </cell>
          <cell r="H42">
            <v>7.8451189291017451</v>
          </cell>
          <cell r="I42">
            <v>0.65976614427795022</v>
          </cell>
        </row>
        <row r="43">
          <cell r="D43" t="str">
            <v>KR</v>
          </cell>
          <cell r="E43">
            <v>1.2764420304761821</v>
          </cell>
          <cell r="F43">
            <v>4.8522443140591918</v>
          </cell>
          <cell r="G43">
            <v>5.2055442018682938E-2</v>
          </cell>
          <cell r="H43">
            <v>7.8451189291017451</v>
          </cell>
          <cell r="I43">
            <v>0.65976614427795022</v>
          </cell>
        </row>
        <row r="44">
          <cell r="D44" t="str">
            <v>KR</v>
          </cell>
          <cell r="E44">
            <v>1.2394094049964379</v>
          </cell>
          <cell r="F44">
            <v>4.8159893447204034</v>
          </cell>
          <cell r="G44">
            <v>3.2293516901025526E-2</v>
          </cell>
          <cell r="H44">
            <v>8.1926575427383419</v>
          </cell>
          <cell r="I44">
            <v>0.64482321967060729</v>
          </cell>
        </row>
        <row r="45">
          <cell r="D45" t="str">
            <v>MB</v>
          </cell>
          <cell r="E45">
            <v>0.38197202081912357</v>
          </cell>
          <cell r="F45">
            <v>1.6025339453381229</v>
          </cell>
          <cell r="G45">
            <v>2.6288397276120198E-2</v>
          </cell>
          <cell r="H45">
            <v>0.1543445891154801</v>
          </cell>
          <cell r="I45">
            <v>8.1099317367872084E-2</v>
          </cell>
        </row>
        <row r="46">
          <cell r="D46" t="str">
            <v>MB</v>
          </cell>
          <cell r="E46">
            <v>0.95212815640096982</v>
          </cell>
          <cell r="F46">
            <v>1.1860688809535498</v>
          </cell>
          <cell r="G46">
            <v>2.1924523476912951E-2</v>
          </cell>
          <cell r="H46">
            <v>0.39971999492112986</v>
          </cell>
          <cell r="I46">
            <v>5.0014851321747315E-2</v>
          </cell>
        </row>
        <row r="47">
          <cell r="D47" t="str">
            <v>MB</v>
          </cell>
          <cell r="E47">
            <v>0.58466884069228597</v>
          </cell>
          <cell r="F47">
            <v>1.4937878333968737</v>
          </cell>
          <cell r="G47">
            <v>3.7183074090785792E-2</v>
          </cell>
          <cell r="H47">
            <v>1.1783750244835536</v>
          </cell>
          <cell r="I47">
            <v>0.31635872577328544</v>
          </cell>
        </row>
        <row r="48">
          <cell r="D48" t="str">
            <v>MB</v>
          </cell>
          <cell r="E48">
            <v>0.56948453765935203</v>
          </cell>
          <cell r="F48">
            <v>2.6629204552144961</v>
          </cell>
          <cell r="G48">
            <v>0</v>
          </cell>
          <cell r="H48">
            <v>3.0510692161775657</v>
          </cell>
          <cell r="I48">
            <v>0.59088507311178562</v>
          </cell>
        </row>
        <row r="49">
          <cell r="D49" t="str">
            <v>MB</v>
          </cell>
          <cell r="E49">
            <v>0.84388087227328257</v>
          </cell>
          <cell r="F49">
            <v>2.4926365566077453</v>
          </cell>
          <cell r="G49">
            <v>0</v>
          </cell>
          <cell r="H49">
            <v>2.7806128163235475</v>
          </cell>
          <cell r="I49">
            <v>0.97820345104564521</v>
          </cell>
        </row>
        <row r="50">
          <cell r="D50" t="str">
            <v>MB</v>
          </cell>
          <cell r="E50">
            <v>1.0051563922484612</v>
          </cell>
          <cell r="F50">
            <v>3.9134655200788071</v>
          </cell>
          <cell r="G50">
            <v>1.2010606870250252E-2</v>
          </cell>
          <cell r="H50">
            <v>5.0579737328905798</v>
          </cell>
          <cell r="I50">
            <v>0.97637647068229783</v>
          </cell>
        </row>
        <row r="51">
          <cell r="D51" t="str">
            <v>MB</v>
          </cell>
          <cell r="E51">
            <v>0.72544266676551683</v>
          </cell>
          <cell r="F51">
            <v>4.8947373831844008</v>
          </cell>
          <cell r="G51">
            <v>1.7429043571735112E-2</v>
          </cell>
          <cell r="H51">
            <v>3.9137711650082778</v>
          </cell>
          <cell r="I51">
            <v>2.4293767308021712</v>
          </cell>
        </row>
        <row r="52">
          <cell r="D52" t="str">
            <v>RZ</v>
          </cell>
          <cell r="E52">
            <v>0.52857703428538227</v>
          </cell>
          <cell r="F52">
            <v>2.1528738328687962</v>
          </cell>
          <cell r="G52">
            <v>0</v>
          </cell>
          <cell r="H52">
            <v>3.035156768907826</v>
          </cell>
          <cell r="I52">
            <v>0.20619301573898541</v>
          </cell>
        </row>
        <row r="53">
          <cell r="D53" t="str">
            <v>RZ</v>
          </cell>
          <cell r="E53">
            <v>0.53973868730633334</v>
          </cell>
          <cell r="F53">
            <v>2.7177978413855444</v>
          </cell>
          <cell r="G53">
            <v>0</v>
          </cell>
          <cell r="H53">
            <v>3.3325168758072303</v>
          </cell>
          <cell r="I53">
            <v>0.30107907694886438</v>
          </cell>
        </row>
        <row r="54">
          <cell r="D54" t="str">
            <v>RZ</v>
          </cell>
          <cell r="E54">
            <v>0.55852957473984288</v>
          </cell>
          <cell r="F54">
            <v>2.8602357321434009</v>
          </cell>
          <cell r="G54">
            <v>2.3242942658736245E-2</v>
          </cell>
          <cell r="H54">
            <v>3.6969364858137075</v>
          </cell>
          <cell r="I54">
            <v>0.35348311297186574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CZ3">
            <v>1.6259420845837936E-4</v>
          </cell>
          <cell r="DE3">
            <v>2.0623731164353734</v>
          </cell>
        </row>
        <row r="4">
          <cell r="CZ4">
            <v>2.5279259037987156E-4</v>
          </cell>
          <cell r="DE4">
            <v>0.69551385046453362</v>
          </cell>
        </row>
        <row r="5">
          <cell r="CZ5">
            <v>2.2294314523602292E-3</v>
          </cell>
          <cell r="DE5">
            <v>2.4358069317570048</v>
          </cell>
        </row>
        <row r="6">
          <cell r="CZ6">
            <v>2.743008567275421E-3</v>
          </cell>
          <cell r="DE6">
            <v>3.284004039008579</v>
          </cell>
        </row>
        <row r="7">
          <cell r="CZ7">
            <v>7.0704855028854664E-3</v>
          </cell>
          <cell r="DE7">
            <v>3.1496962963315775</v>
          </cell>
        </row>
        <row r="8">
          <cell r="CZ8">
            <v>3.6894971218767946E-3</v>
          </cell>
          <cell r="DE8">
            <v>1.7450505167060593</v>
          </cell>
        </row>
        <row r="9">
          <cell r="CZ9">
            <v>3.7655465065967726E-3</v>
          </cell>
          <cell r="DE9">
            <v>1.735651680888971</v>
          </cell>
        </row>
        <row r="10">
          <cell r="CZ10">
            <v>1.5815411932241875E-2</v>
          </cell>
          <cell r="DE10">
            <v>2.4480932775371604</v>
          </cell>
        </row>
        <row r="11">
          <cell r="CZ11">
            <v>1.232061465348565E-2</v>
          </cell>
          <cell r="DE11">
            <v>7.7224012144459531</v>
          </cell>
        </row>
        <row r="12">
          <cell r="CZ12">
            <v>2.663631081505895E-3</v>
          </cell>
          <cell r="DE12">
            <v>0.32345403700838271</v>
          </cell>
        </row>
        <row r="13">
          <cell r="CZ13">
            <v>2.6266887504430587E-3</v>
          </cell>
          <cell r="DE13">
            <v>2.8609139267624846</v>
          </cell>
        </row>
        <row r="14">
          <cell r="CZ14">
            <v>2.7873732135126486E-3</v>
          </cell>
          <cell r="DE14">
            <v>4.5894167189811856</v>
          </cell>
        </row>
        <row r="15">
          <cell r="CZ15">
            <v>0</v>
          </cell>
          <cell r="DE15">
            <v>0</v>
          </cell>
        </row>
        <row r="16">
          <cell r="CZ16">
            <v>0</v>
          </cell>
          <cell r="DE16">
            <v>0</v>
          </cell>
        </row>
        <row r="17">
          <cell r="CZ17">
            <v>0</v>
          </cell>
          <cell r="DE17" t="e">
            <v>#DIV/0!</v>
          </cell>
        </row>
        <row r="18">
          <cell r="CZ18">
            <v>0</v>
          </cell>
          <cell r="DE18" t="e">
            <v>#DIV/0!</v>
          </cell>
        </row>
        <row r="19">
          <cell r="CZ19">
            <v>1.7586304949998188E-2</v>
          </cell>
          <cell r="DE19">
            <v>0.9892857269953429</v>
          </cell>
        </row>
        <row r="20">
          <cell r="CZ20">
            <v>0</v>
          </cell>
          <cell r="DE20">
            <v>0</v>
          </cell>
        </row>
        <row r="21">
          <cell r="CZ21">
            <v>0</v>
          </cell>
          <cell r="DE21">
            <v>0</v>
          </cell>
        </row>
        <row r="22">
          <cell r="CZ22">
            <v>0</v>
          </cell>
          <cell r="DE22" t="e">
            <v>#DIV/0!</v>
          </cell>
        </row>
        <row r="23">
          <cell r="CZ23">
            <v>0</v>
          </cell>
          <cell r="DE23">
            <v>0</v>
          </cell>
        </row>
        <row r="24">
          <cell r="CZ24">
            <v>0</v>
          </cell>
          <cell r="DE24">
            <v>0</v>
          </cell>
        </row>
        <row r="25">
          <cell r="CZ25">
            <v>4.0055075856119879E-3</v>
          </cell>
          <cell r="DE25">
            <v>4.5700313375556565</v>
          </cell>
        </row>
        <row r="26">
          <cell r="CZ26">
            <v>0</v>
          </cell>
          <cell r="DE26" t="e">
            <v>#DIV/0!</v>
          </cell>
        </row>
        <row r="27">
          <cell r="CZ27">
            <v>1.0851393176794731E-4</v>
          </cell>
          <cell r="DE27">
            <v>0.25327389149206347</v>
          </cell>
        </row>
        <row r="28">
          <cell r="CZ28">
            <v>7.0284406007301936E-4</v>
          </cell>
          <cell r="DE28" t="e">
            <v>#DIV/0!</v>
          </cell>
        </row>
        <row r="29">
          <cell r="CZ29">
            <v>0</v>
          </cell>
          <cell r="DE29">
            <v>0</v>
          </cell>
        </row>
        <row r="30">
          <cell r="CZ30">
            <v>7.3952234818430479E-4</v>
          </cell>
          <cell r="DE30">
            <v>1.3659641387501649</v>
          </cell>
        </row>
        <row r="31">
          <cell r="CZ31">
            <v>6.1670912986600867E-3</v>
          </cell>
          <cell r="DE31">
            <v>0.36242208302992523</v>
          </cell>
        </row>
        <row r="32">
          <cell r="CZ32">
            <v>2.2653648246794421E-3</v>
          </cell>
          <cell r="DE32">
            <v>0.59438572383912647</v>
          </cell>
        </row>
        <row r="33">
          <cell r="CZ33">
            <v>2.6104443101126095E-2</v>
          </cell>
          <cell r="DE33">
            <v>3.0060568988251877</v>
          </cell>
        </row>
        <row r="41">
          <cell r="CZ41">
            <v>1.6508669573476013E-2</v>
          </cell>
          <cell r="DE41">
            <v>5.460514746710138</v>
          </cell>
        </row>
        <row r="42">
          <cell r="CZ42">
            <v>2.1484157092517851E-2</v>
          </cell>
          <cell r="DE42">
            <v>0.70441801071230137</v>
          </cell>
        </row>
        <row r="43">
          <cell r="CZ43">
            <v>1.6166014107153334E-2</v>
          </cell>
          <cell r="DE43">
            <v>0.63872509510654729</v>
          </cell>
        </row>
        <row r="44">
          <cell r="CZ44">
            <v>6.2597907938112332E-3</v>
          </cell>
          <cell r="DE44">
            <v>4.562790929349398</v>
          </cell>
        </row>
        <row r="45">
          <cell r="CZ45">
            <v>1.0283962539014875E-2</v>
          </cell>
          <cell r="DE45">
            <v>0.16241188291928566</v>
          </cell>
        </row>
        <row r="46">
          <cell r="CZ46">
            <v>7.3680951847638404E-3</v>
          </cell>
          <cell r="DE46">
            <v>0.15930414629484524</v>
          </cell>
        </row>
        <row r="47">
          <cell r="CZ47">
            <v>2.931008011909066E-2</v>
          </cell>
          <cell r="DE47">
            <v>5.3950485147331131</v>
          </cell>
        </row>
        <row r="48">
          <cell r="CZ48">
            <v>2.0272146314352434E-2</v>
          </cell>
          <cell r="DE48">
            <v>0.97808238153044613</v>
          </cell>
        </row>
        <row r="49">
          <cell r="CZ49">
            <v>1.4040799927635307E-2</v>
          </cell>
          <cell r="DE49">
            <v>7.6120316842978326</v>
          </cell>
        </row>
        <row r="50">
          <cell r="CZ50">
            <v>8.5657247886268516E-3</v>
          </cell>
          <cell r="DE50">
            <v>0.70067804596842809</v>
          </cell>
        </row>
        <row r="51">
          <cell r="CZ51">
            <v>2.6010005104130748E-2</v>
          </cell>
          <cell r="DE51">
            <v>6.1336654529155705</v>
          </cell>
        </row>
        <row r="52">
          <cell r="CZ52">
            <v>1.0844868737043793E-2</v>
          </cell>
          <cell r="DE52">
            <v>4.6231530693426288</v>
          </cell>
        </row>
        <row r="53">
          <cell r="CZ53">
            <v>9.5213122699431725E-3</v>
          </cell>
          <cell r="DE53">
            <v>6.602791450293096</v>
          </cell>
        </row>
        <row r="54">
          <cell r="CZ54">
            <v>9.0773886461081085E-3</v>
          </cell>
          <cell r="DE54">
            <v>6.5308482020453482</v>
          </cell>
        </row>
        <row r="55">
          <cell r="CZ55">
            <v>0</v>
          </cell>
          <cell r="DE55" t="e">
            <v>#DIV/0!</v>
          </cell>
        </row>
        <row r="56">
          <cell r="CZ56">
            <v>6.8584761706434166E-3</v>
          </cell>
          <cell r="DE56">
            <v>1.8368010568252544</v>
          </cell>
        </row>
        <row r="57">
          <cell r="CZ57">
            <v>0</v>
          </cell>
          <cell r="DE57">
            <v>0</v>
          </cell>
        </row>
        <row r="58">
          <cell r="CZ58">
            <v>7.8458486863500487E-3</v>
          </cell>
          <cell r="DE58">
            <v>7.8398822495605813</v>
          </cell>
        </row>
        <row r="59">
          <cell r="CZ59">
            <v>5.3850327918704005E-3</v>
          </cell>
          <cell r="DE59">
            <v>9.4828724667469633</v>
          </cell>
        </row>
        <row r="60">
          <cell r="CZ60">
            <v>6.8679425740556695E-3</v>
          </cell>
          <cell r="DE60" t="e">
            <v>#DIV/0!</v>
          </cell>
        </row>
        <row r="61">
          <cell r="CZ61">
            <v>2.143279649678329E-3</v>
          </cell>
          <cell r="DE61">
            <v>4.597373405387188</v>
          </cell>
        </row>
        <row r="62">
          <cell r="CZ62">
            <v>1.7097590530682057E-2</v>
          </cell>
          <cell r="DE62">
            <v>13.518493958388886</v>
          </cell>
        </row>
        <row r="63">
          <cell r="CZ63">
            <v>1.8532973152594E-3</v>
          </cell>
          <cell r="DE63">
            <v>1.0642374094426126</v>
          </cell>
        </row>
        <row r="64">
          <cell r="CZ64">
            <v>8.9523629919224714E-3</v>
          </cell>
          <cell r="DE64">
            <v>0.59482699015229579</v>
          </cell>
        </row>
        <row r="65">
          <cell r="CZ65">
            <v>1.0618545575619131E-2</v>
          </cell>
          <cell r="DE65">
            <v>0.61914830945069121</v>
          </cell>
        </row>
        <row r="66">
          <cell r="CZ66">
            <v>1.6055784485985082E-2</v>
          </cell>
          <cell r="DE66">
            <v>0.74814733104022801</v>
          </cell>
        </row>
        <row r="67">
          <cell r="CZ67">
            <v>1.3708306587790457E-2</v>
          </cell>
          <cell r="DE67">
            <v>0.53181745998357921</v>
          </cell>
        </row>
        <row r="68">
          <cell r="CZ68">
            <v>5.1642822505389976E-3</v>
          </cell>
          <cell r="DE68">
            <v>5.7069731081360091</v>
          </cell>
        </row>
        <row r="69">
          <cell r="CZ69">
            <v>1.4129347479886468E-2</v>
          </cell>
          <cell r="DE69">
            <v>17.369048589979162</v>
          </cell>
        </row>
        <row r="70">
          <cell r="CZ70">
            <v>9.070042236978465E-3</v>
          </cell>
          <cell r="DE70">
            <v>1.7534664677318184</v>
          </cell>
        </row>
        <row r="71">
          <cell r="CZ71">
            <v>2.3450682099090545E-2</v>
          </cell>
          <cell r="DE71">
            <v>4.6428164937343617</v>
          </cell>
        </row>
        <row r="72">
          <cell r="CZ72">
            <v>2.994846471452841E-2</v>
          </cell>
          <cell r="DE72">
            <v>1.6001675101987933</v>
          </cell>
        </row>
        <row r="73">
          <cell r="CZ73">
            <v>7.9093483462160229E-3</v>
          </cell>
          <cell r="DE73">
            <v>1.6779395311349199</v>
          </cell>
        </row>
        <row r="74">
          <cell r="CZ74">
            <v>1.06234327115223E-2</v>
          </cell>
          <cell r="DE74">
            <v>10.040356355412104</v>
          </cell>
        </row>
        <row r="75">
          <cell r="CZ75">
            <v>8.4602594111127961E-3</v>
          </cell>
          <cell r="DE75">
            <v>4.20727999694655</v>
          </cell>
        </row>
        <row r="76">
          <cell r="CZ76">
            <v>3.2824853818103017E-2</v>
          </cell>
          <cell r="DE76">
            <v>3.4620172218339609</v>
          </cell>
        </row>
        <row r="77">
          <cell r="CZ77">
            <v>3.5898132015664802E-2</v>
          </cell>
          <cell r="DE77">
            <v>2.7691186636505085</v>
          </cell>
        </row>
        <row r="78">
          <cell r="CZ78">
            <v>1.8535401108179736E-2</v>
          </cell>
          <cell r="DE78">
            <v>7.2720135407643118</v>
          </cell>
        </row>
        <row r="79">
          <cell r="CZ79">
            <v>1.5296491537364103E-2</v>
          </cell>
          <cell r="DE79">
            <v>7.2472563322866037</v>
          </cell>
        </row>
        <row r="80">
          <cell r="CZ80">
            <v>7.4617746410672505E-3</v>
          </cell>
          <cell r="DE80">
            <v>0.67780140523397947</v>
          </cell>
        </row>
        <row r="81">
          <cell r="CZ81">
            <v>3.7692301900994367E-2</v>
          </cell>
          <cell r="DE81">
            <v>1.8806158167645737</v>
          </cell>
        </row>
        <row r="82">
          <cell r="CZ82">
            <v>2.9516950549363877E-2</v>
          </cell>
          <cell r="DE82">
            <v>1.3346155632680079</v>
          </cell>
        </row>
        <row r="83">
          <cell r="CZ83">
            <v>8.0690536475320571E-3</v>
          </cell>
          <cell r="DE83">
            <v>4.413647170449118</v>
          </cell>
        </row>
        <row r="84">
          <cell r="CZ84">
            <v>1.3023313110871864E-2</v>
          </cell>
          <cell r="DE84">
            <v>9.3065285515025788</v>
          </cell>
        </row>
        <row r="85">
          <cell r="CZ85">
            <v>3.6338747201020871E-2</v>
          </cell>
          <cell r="DE85">
            <v>2.8741942574532025</v>
          </cell>
        </row>
        <row r="86">
          <cell r="CZ86">
            <v>1.6800070388316213E-2</v>
          </cell>
          <cell r="DE86">
            <v>14.280446543009841</v>
          </cell>
        </row>
        <row r="87">
          <cell r="CZ87">
            <v>1.4596475519828478E-2</v>
          </cell>
          <cell r="DE87">
            <v>11.60781625669369</v>
          </cell>
        </row>
        <row r="88">
          <cell r="CZ88">
            <v>9.3642967147841497E-3</v>
          </cell>
          <cell r="DE88">
            <v>0.88615289798195496</v>
          </cell>
        </row>
        <row r="89">
          <cell r="CZ89">
            <v>1.0572109930740882E-2</v>
          </cell>
          <cell r="DE89">
            <v>0.94997013721985057</v>
          </cell>
        </row>
        <row r="90">
          <cell r="CZ90">
            <v>2.1018791986323403E-3</v>
          </cell>
          <cell r="DE90">
            <v>0.17718911069469781</v>
          </cell>
        </row>
        <row r="91">
          <cell r="CZ91">
            <v>4.5179599980920849E-3</v>
          </cell>
          <cell r="DE91">
            <v>0.45866318787390858</v>
          </cell>
        </row>
        <row r="92">
          <cell r="CZ92">
            <v>5.3583417713752015E-3</v>
          </cell>
          <cell r="DE92">
            <v>0.37217354511594786</v>
          </cell>
        </row>
        <row r="93">
          <cell r="CZ93">
            <v>6.1950040502523366E-3</v>
          </cell>
          <cell r="DE93">
            <v>3.1477555591048438</v>
          </cell>
        </row>
        <row r="94">
          <cell r="CZ94">
            <v>2.8501200350868517E-3</v>
          </cell>
          <cell r="DE94">
            <v>0.1876111670055739</v>
          </cell>
        </row>
        <row r="95">
          <cell r="CZ95">
            <v>2.8052492680959852E-3</v>
          </cell>
          <cell r="DE95">
            <v>0.21248426092966835</v>
          </cell>
        </row>
        <row r="96">
          <cell r="CZ96">
            <v>2.4992929549564669E-3</v>
          </cell>
          <cell r="DE96">
            <v>8.1762909508062869</v>
          </cell>
        </row>
        <row r="97">
          <cell r="CZ97">
            <v>7.7966849339747551E-3</v>
          </cell>
          <cell r="DE97">
            <v>0.48062650406819885</v>
          </cell>
        </row>
        <row r="98">
          <cell r="CZ98">
            <v>8.1223729996686336E-3</v>
          </cell>
          <cell r="DE98">
            <v>0.5812004153215401</v>
          </cell>
        </row>
        <row r="99">
          <cell r="CZ99">
            <v>7.7265489674263332E-3</v>
          </cell>
          <cell r="DE99">
            <v>0.61519652620941534</v>
          </cell>
        </row>
        <row r="100">
          <cell r="CZ100">
            <v>5.4813317886288782E-3</v>
          </cell>
          <cell r="DE100">
            <v>3.4372885273922891</v>
          </cell>
        </row>
        <row r="101">
          <cell r="CZ101">
            <v>9.6804297078784875E-3</v>
          </cell>
          <cell r="DE101">
            <v>0.48305348506425783</v>
          </cell>
        </row>
        <row r="102">
          <cell r="CZ102">
            <v>6.66021481877119E-3</v>
          </cell>
          <cell r="DE102">
            <v>0.39196949796440933</v>
          </cell>
        </row>
        <row r="103">
          <cell r="CZ103">
            <v>3.6489417679627717E-3</v>
          </cell>
          <cell r="DE103">
            <v>5.1368367437140314</v>
          </cell>
        </row>
        <row r="104">
          <cell r="CZ104">
            <v>1.9207749320635736E-3</v>
          </cell>
          <cell r="DE104">
            <v>0.37645582034413322</v>
          </cell>
        </row>
        <row r="105">
          <cell r="CZ105">
            <v>3.2610890407622681E-3</v>
          </cell>
          <cell r="DE105" t="e">
            <v>#DIV/0!</v>
          </cell>
        </row>
        <row r="106">
          <cell r="CZ106">
            <v>5.4311797272016647E-3</v>
          </cell>
          <cell r="DE106">
            <v>10.680419296502819</v>
          </cell>
        </row>
        <row r="107">
          <cell r="CZ107">
            <v>3.3622336627998502E-3</v>
          </cell>
          <cell r="DE107">
            <v>4.1521968009714492</v>
          </cell>
        </row>
        <row r="108">
          <cell r="CZ108">
            <v>6.5978901713350064E-3</v>
          </cell>
          <cell r="DE108">
            <v>16.602103587304754</v>
          </cell>
        </row>
        <row r="109">
          <cell r="CZ109">
            <v>4.0297740540550043E-3</v>
          </cell>
          <cell r="DE109" t="e">
            <v>#DIV/0!</v>
          </cell>
        </row>
        <row r="110">
          <cell r="CZ110">
            <v>2.7276246751580008E-3</v>
          </cell>
          <cell r="DE110">
            <v>0.19578873572220287</v>
          </cell>
        </row>
        <row r="111">
          <cell r="CZ111">
            <v>4.3720717386174762E-3</v>
          </cell>
          <cell r="DE111">
            <v>3.9251057375929106</v>
          </cell>
        </row>
        <row r="112">
          <cell r="CZ112">
            <v>2.0285149939402833E-3</v>
          </cell>
          <cell r="DE112">
            <v>2.5779663955442169</v>
          </cell>
        </row>
        <row r="113">
          <cell r="CZ113">
            <v>8.5812760963071468E-3</v>
          </cell>
          <cell r="DE113">
            <v>124.01450566120765</v>
          </cell>
        </row>
        <row r="114">
          <cell r="CZ114">
            <v>8.5276848644651286E-3</v>
          </cell>
          <cell r="DE114">
            <v>11.935029609001001</v>
          </cell>
        </row>
        <row r="115">
          <cell r="CZ115">
            <v>8.4762498814882712E-3</v>
          </cell>
          <cell r="DE115">
            <v>1.0142094227305665</v>
          </cell>
        </row>
        <row r="116">
          <cell r="CZ116">
            <v>5.0232981035578271E-3</v>
          </cell>
          <cell r="DE116">
            <v>0.48400892260714273</v>
          </cell>
        </row>
        <row r="117">
          <cell r="CZ117">
            <v>1.5995991295845675E-2</v>
          </cell>
          <cell r="DE117">
            <v>1.0603237532571461</v>
          </cell>
        </row>
        <row r="118">
          <cell r="CZ118">
            <v>3.217716223207631E-3</v>
          </cell>
          <cell r="DE118">
            <v>1.0795438492874638</v>
          </cell>
        </row>
        <row r="119">
          <cell r="CZ119">
            <v>3.071265530852621E-2</v>
          </cell>
          <cell r="DE119">
            <v>1.50614007241703</v>
          </cell>
        </row>
        <row r="120">
          <cell r="CZ120">
            <v>3.9718710944263713E-3</v>
          </cell>
          <cell r="DE120">
            <v>17.50439182574523</v>
          </cell>
        </row>
        <row r="121">
          <cell r="CZ121">
            <v>1.3292071698600548E-3</v>
          </cell>
          <cell r="DE121" t="e">
            <v>#DIV/0!</v>
          </cell>
        </row>
        <row r="122">
          <cell r="CZ122">
            <v>1.2495697411172412E-2</v>
          </cell>
          <cell r="DE122">
            <v>8.0334165383854916</v>
          </cell>
        </row>
        <row r="123">
          <cell r="CZ123">
            <v>6.1836531545900793E-3</v>
          </cell>
          <cell r="DE123">
            <v>7.2343465873183037</v>
          </cell>
        </row>
        <row r="124">
          <cell r="CZ124">
            <v>2.9483037037543367E-3</v>
          </cell>
          <cell r="DE124">
            <v>0.33383497567137904</v>
          </cell>
        </row>
        <row r="125">
          <cell r="CZ125">
            <v>5.7342938870082773E-3</v>
          </cell>
          <cell r="DE125">
            <v>0.46145908704837812</v>
          </cell>
        </row>
        <row r="126">
          <cell r="CZ126">
            <v>5.7228466398959116E-3</v>
          </cell>
          <cell r="DE126">
            <v>0.4968352148738116</v>
          </cell>
        </row>
        <row r="127">
          <cell r="CZ127">
            <v>6.3681283862554935E-3</v>
          </cell>
          <cell r="DE127">
            <v>3.7254478822720083</v>
          </cell>
        </row>
        <row r="128">
          <cell r="CZ128">
            <v>6.4888956450206764E-3</v>
          </cell>
          <cell r="DE128">
            <v>12.42280907997757</v>
          </cell>
        </row>
        <row r="129">
          <cell r="CZ129">
            <v>2.4451143615565437E-2</v>
          </cell>
          <cell r="DE129">
            <v>5.6230915500385663</v>
          </cell>
        </row>
        <row r="130">
          <cell r="CZ130">
            <v>3.5750213273997738E-3</v>
          </cell>
          <cell r="DE130">
            <v>16.652758365603169</v>
          </cell>
        </row>
        <row r="131">
          <cell r="CZ131">
            <v>1.2280147500875752E-2</v>
          </cell>
          <cell r="DE131">
            <v>0.76581125974796183</v>
          </cell>
        </row>
        <row r="132">
          <cell r="CZ132">
            <v>3.0497710695641445E-3</v>
          </cell>
          <cell r="DE132">
            <v>0.2357188996617853</v>
          </cell>
        </row>
        <row r="133">
          <cell r="CZ133">
            <v>4.5697491251358562E-3</v>
          </cell>
          <cell r="DE133">
            <v>3.6974502737316128</v>
          </cell>
        </row>
        <row r="134">
          <cell r="CZ134">
            <v>4.7498325398431058E-3</v>
          </cell>
          <cell r="DE134">
            <v>14.519580848467424</v>
          </cell>
        </row>
        <row r="135">
          <cell r="CZ135">
            <v>2.5407581737570081E-3</v>
          </cell>
          <cell r="DE135">
            <v>0.33487911735153975</v>
          </cell>
        </row>
        <row r="136">
          <cell r="CZ136">
            <v>3.937214297706714E-3</v>
          </cell>
          <cell r="DE136">
            <v>6.5705092235152591</v>
          </cell>
        </row>
        <row r="137">
          <cell r="CZ137">
            <v>1.015188672370209E-2</v>
          </cell>
          <cell r="DE137">
            <v>0.59992142431420092</v>
          </cell>
        </row>
        <row r="138">
          <cell r="CZ138">
            <v>1.5273713801100824E-2</v>
          </cell>
          <cell r="DE138">
            <v>0.81418966694008532</v>
          </cell>
        </row>
        <row r="139">
          <cell r="CZ139">
            <v>1.4520797098337531E-2</v>
          </cell>
          <cell r="DE139">
            <v>14.754659776490232</v>
          </cell>
        </row>
        <row r="140">
          <cell r="CZ140">
            <v>1.5426770553303378E-2</v>
          </cell>
          <cell r="DE140">
            <v>6.5848152924512666</v>
          </cell>
        </row>
        <row r="141">
          <cell r="CZ141">
            <v>1.738833474244458E-2</v>
          </cell>
          <cell r="DE141">
            <v>7.7025339288201957</v>
          </cell>
        </row>
        <row r="142">
          <cell r="CZ142">
            <v>1.451911957591156E-2</v>
          </cell>
          <cell r="DE142">
            <v>5.045595829359141</v>
          </cell>
        </row>
        <row r="143">
          <cell r="CZ143">
            <v>1.4110471659637212E-2</v>
          </cell>
          <cell r="DE143">
            <v>3.928831595892806</v>
          </cell>
        </row>
        <row r="144">
          <cell r="CZ144">
            <v>8.5633763654322254E-3</v>
          </cell>
          <cell r="DE144">
            <v>4.6673922457599923</v>
          </cell>
        </row>
        <row r="145">
          <cell r="CZ145">
            <v>1.5229986385457375E-2</v>
          </cell>
          <cell r="DE145">
            <v>0.65842258907813045</v>
          </cell>
        </row>
        <row r="146">
          <cell r="CZ146">
            <v>6.2194931695973288E-3</v>
          </cell>
          <cell r="DE146">
            <v>0.43147795688409074</v>
          </cell>
        </row>
        <row r="147">
          <cell r="CZ147">
            <v>2.4551852618577789E-3</v>
          </cell>
          <cell r="DE147">
            <v>0.15292303008310409</v>
          </cell>
        </row>
        <row r="148">
          <cell r="CZ148">
            <v>4.0801831156047916E-3</v>
          </cell>
          <cell r="DE148">
            <v>0.25431371267481379</v>
          </cell>
        </row>
        <row r="149">
          <cell r="CZ149">
            <v>4.0117509556705155E-3</v>
          </cell>
          <cell r="DE149">
            <v>0.29974836926268761</v>
          </cell>
        </row>
        <row r="150">
          <cell r="CZ150">
            <v>5.2176612470960565E-3</v>
          </cell>
          <cell r="DE150">
            <v>0.36375714809568788</v>
          </cell>
        </row>
        <row r="151">
          <cell r="CZ151">
            <v>2.5950622172758835E-3</v>
          </cell>
          <cell r="DE151">
            <v>0.25770051851059084</v>
          </cell>
        </row>
        <row r="152">
          <cell r="CZ152">
            <v>7.1427143242070096E-4</v>
          </cell>
          <cell r="DE152">
            <v>1.3901922488564367</v>
          </cell>
        </row>
        <row r="153">
          <cell r="CZ153">
            <v>5.4931560417198367E-3</v>
          </cell>
          <cell r="DE153">
            <v>5.0044440441337734</v>
          </cell>
        </row>
        <row r="154">
          <cell r="CZ154">
            <v>3.4455846487966256E-3</v>
          </cell>
          <cell r="DE154">
            <v>0.1961243888057112</v>
          </cell>
        </row>
        <row r="155">
          <cell r="CZ155">
            <v>1.4704269550751591E-3</v>
          </cell>
          <cell r="DE155">
            <v>9.4246232366586399E-2</v>
          </cell>
        </row>
        <row r="156">
          <cell r="CZ156">
            <v>2.1342048861127696E-2</v>
          </cell>
          <cell r="DE156">
            <v>1.127459162200666</v>
          </cell>
        </row>
        <row r="157">
          <cell r="CZ157">
            <v>2.1848811881416644E-2</v>
          </cell>
          <cell r="DE157">
            <v>1.1591860054720442</v>
          </cell>
        </row>
        <row r="165">
          <cell r="CZ165">
            <v>8.2595940454561999E-3</v>
          </cell>
          <cell r="DE165">
            <v>33.111244143982326</v>
          </cell>
        </row>
        <row r="166">
          <cell r="CZ166">
            <v>3.0418564075136568E-3</v>
          </cell>
          <cell r="DE166">
            <v>9.3340162597290615</v>
          </cell>
        </row>
        <row r="167">
          <cell r="CZ167">
            <v>2.0286972406018553E-5</v>
          </cell>
          <cell r="DE167">
            <v>3.6091529537619037E-2</v>
          </cell>
        </row>
        <row r="168">
          <cell r="CZ168">
            <v>7.2151573132590062E-3</v>
          </cell>
          <cell r="DE168">
            <v>1.5754942869411095</v>
          </cell>
        </row>
        <row r="169">
          <cell r="CZ169">
            <v>8.6005189203560255E-3</v>
          </cell>
          <cell r="DE169">
            <v>3.5501247512471066</v>
          </cell>
        </row>
        <row r="170">
          <cell r="CZ170">
            <v>7.0770925741540308E-3</v>
          </cell>
          <cell r="DE170">
            <v>5.6762132818255377</v>
          </cell>
        </row>
        <row r="171">
          <cell r="CZ171">
            <v>9.5249871732014848E-3</v>
          </cell>
          <cell r="DE171">
            <v>10.819746995999893</v>
          </cell>
        </row>
        <row r="172">
          <cell r="CZ172">
            <v>6.6677054165772479E-3</v>
          </cell>
          <cell r="DE172">
            <v>48.222293632207659</v>
          </cell>
        </row>
        <row r="173">
          <cell r="CZ173">
            <v>4.5257584917141559E-3</v>
          </cell>
          <cell r="DE173">
            <v>2.4696170832677202</v>
          </cell>
        </row>
        <row r="174">
          <cell r="CZ174">
            <v>5.7973355555017226E-3</v>
          </cell>
          <cell r="DE174">
            <v>7.2098337174915033</v>
          </cell>
        </row>
        <row r="175">
          <cell r="CZ175">
            <v>1.8549307784425151E-2</v>
          </cell>
          <cell r="DE175">
            <v>9.7175011076486175</v>
          </cell>
        </row>
        <row r="176">
          <cell r="CZ176">
            <v>8.0722666990792826E-4</v>
          </cell>
          <cell r="DE176">
            <v>1.1545408642410389</v>
          </cell>
        </row>
        <row r="177">
          <cell r="CZ177">
            <v>1.1622890286554152E-2</v>
          </cell>
          <cell r="DE177">
            <v>2.5934124389268023</v>
          </cell>
        </row>
        <row r="178">
          <cell r="CZ178">
            <v>1.937091479595035E-2</v>
          </cell>
          <cell r="DE178">
            <v>8.3186574178170698</v>
          </cell>
        </row>
        <row r="179">
          <cell r="CZ179">
            <v>7.3711742719594553E-3</v>
          </cell>
          <cell r="DE179">
            <v>1.5031191285490295</v>
          </cell>
        </row>
        <row r="180">
          <cell r="CZ180">
            <v>8.6811741071364246E-3</v>
          </cell>
          <cell r="DE180">
            <v>11.583922737958032</v>
          </cell>
        </row>
        <row r="181">
          <cell r="CZ181">
            <v>1.4410219344559202E-3</v>
          </cell>
          <cell r="DE181">
            <v>0.83198006401654245</v>
          </cell>
        </row>
        <row r="182">
          <cell r="CZ182">
            <v>7.3243523206514586E-3</v>
          </cell>
          <cell r="DE182">
            <v>5.2904660100908769</v>
          </cell>
        </row>
        <row r="183">
          <cell r="CZ183">
            <v>3.4365670450248936E-2</v>
          </cell>
          <cell r="DE183">
            <v>3.2036660242433599</v>
          </cell>
        </row>
        <row r="184">
          <cell r="CZ184">
            <v>3.9866415035152173E-3</v>
          </cell>
          <cell r="DE184">
            <v>2.5359276149933745</v>
          </cell>
        </row>
        <row r="185">
          <cell r="CZ185">
            <v>9.9215782310406592E-3</v>
          </cell>
          <cell r="DE185">
            <v>5.9069803343236487</v>
          </cell>
        </row>
        <row r="186">
          <cell r="CZ186">
            <v>4.556275551275326E-4</v>
          </cell>
          <cell r="DE186">
            <v>6.874577054784578E-2</v>
          </cell>
        </row>
        <row r="187">
          <cell r="CZ187">
            <v>2.1063339087432531E-3</v>
          </cell>
          <cell r="DE187">
            <v>0.20778768380660756</v>
          </cell>
        </row>
        <row r="188">
          <cell r="CZ188">
            <v>3.7727632458959402E-2</v>
          </cell>
          <cell r="DE188">
            <v>19.565408117761898</v>
          </cell>
        </row>
        <row r="189">
          <cell r="CZ189">
            <v>2.1233974552331669E-2</v>
          </cell>
          <cell r="DE189">
            <v>24.107290883460919</v>
          </cell>
        </row>
        <row r="190">
          <cell r="CZ190">
            <v>2.0386876950338178E-2</v>
          </cell>
          <cell r="DE190">
            <v>22.189607049054661</v>
          </cell>
        </row>
        <row r="191">
          <cell r="CZ191">
            <v>1.7483271206039951E-2</v>
          </cell>
          <cell r="DE191">
            <v>51.550734689565857</v>
          </cell>
        </row>
        <row r="192">
          <cell r="CZ192">
            <v>3.7516606512694742E-2</v>
          </cell>
          <cell r="DE192">
            <v>5.2957268221067801</v>
          </cell>
        </row>
        <row r="193">
          <cell r="CZ193">
            <v>5.0909163019942326E-2</v>
          </cell>
          <cell r="DE193">
            <v>3.1120244477340924</v>
          </cell>
        </row>
        <row r="194">
          <cell r="CZ194">
            <v>1.9243697840846213E-2</v>
          </cell>
          <cell r="DE194">
            <v>15.957134587234343</v>
          </cell>
        </row>
        <row r="195">
          <cell r="CZ195">
            <v>2.9501917769573845E-2</v>
          </cell>
          <cell r="DE195">
            <v>10.95528302839811</v>
          </cell>
        </row>
        <row r="196">
          <cell r="CZ196">
            <v>2.1267297547957156E-2</v>
          </cell>
          <cell r="DE196">
            <v>13.835086322753968</v>
          </cell>
        </row>
        <row r="197">
          <cell r="CZ197">
            <v>3.4696475773622858E-2</v>
          </cell>
          <cell r="DE197">
            <v>10.722036867790946</v>
          </cell>
        </row>
        <row r="198">
          <cell r="CZ198">
            <v>0.10260834549214472</v>
          </cell>
          <cell r="DE198">
            <v>14.848335574335989</v>
          </cell>
        </row>
        <row r="199">
          <cell r="CZ199">
            <v>9.6976896698024295E-3</v>
          </cell>
          <cell r="DE199">
            <v>5.2800570990220441</v>
          </cell>
        </row>
        <row r="200">
          <cell r="CZ200">
            <v>2.4721981364504229E-2</v>
          </cell>
          <cell r="DE200">
            <v>0.44545401321205474</v>
          </cell>
        </row>
        <row r="201">
          <cell r="CZ201">
            <v>1.2515077017050619E-2</v>
          </cell>
          <cell r="DE201">
            <v>0.48542795556858059</v>
          </cell>
        </row>
        <row r="202">
          <cell r="CZ202">
            <v>5.0395514475518939E-2</v>
          </cell>
          <cell r="DE202">
            <v>0.57919561370486983</v>
          </cell>
        </row>
        <row r="203">
          <cell r="CZ203">
            <v>2.9769300547377087E-2</v>
          </cell>
          <cell r="DE203">
            <v>0.54002651576756033</v>
          </cell>
        </row>
        <row r="204">
          <cell r="CZ204">
            <v>1.2404624222669346E-2</v>
          </cell>
          <cell r="DE204">
            <v>0.33650237777304765</v>
          </cell>
        </row>
        <row r="205">
          <cell r="CZ205">
            <v>3.2829070346828013E-2</v>
          </cell>
          <cell r="DE205">
            <v>0.54911601994653658</v>
          </cell>
        </row>
        <row r="206">
          <cell r="CZ206">
            <v>7.7751296402516152E-3</v>
          </cell>
          <cell r="DE206">
            <v>3.1724289662062399</v>
          </cell>
        </row>
        <row r="207">
          <cell r="CZ207">
            <v>5.1815488044180132E-2</v>
          </cell>
          <cell r="DE207">
            <v>1.4143238144556807</v>
          </cell>
        </row>
        <row r="208">
          <cell r="CZ208">
            <v>3.0856486565678323E-2</v>
          </cell>
          <cell r="DE208">
            <v>6.4549908000615206</v>
          </cell>
        </row>
        <row r="209">
          <cell r="CZ209">
            <v>8.6800427400371902E-3</v>
          </cell>
          <cell r="DE209">
            <v>2.3094282293416941</v>
          </cell>
        </row>
        <row r="210">
          <cell r="CZ210">
            <v>1.4049260148129268E-2</v>
          </cell>
          <cell r="DE210">
            <v>1.9177074180921425</v>
          </cell>
        </row>
        <row r="211">
          <cell r="CZ211">
            <v>1.3846929714470759E-2</v>
          </cell>
          <cell r="DE211">
            <v>0.64859321469534459</v>
          </cell>
        </row>
        <row r="212">
          <cell r="CZ212">
            <v>2.915420312054114E-2</v>
          </cell>
          <cell r="DE212">
            <v>1.6033308158562374</v>
          </cell>
        </row>
        <row r="213">
          <cell r="CZ213">
            <v>6.4578782186197039E-4</v>
          </cell>
          <cell r="DE213">
            <v>0.22125075578617037</v>
          </cell>
        </row>
        <row r="214">
          <cell r="CZ214">
            <v>1.1014450642233647E-2</v>
          </cell>
          <cell r="DE214">
            <v>1.1051756502479952</v>
          </cell>
        </row>
        <row r="215">
          <cell r="CZ215">
            <v>2.0660736087202412E-3</v>
          </cell>
          <cell r="DE215">
            <v>0.26220341971774502</v>
          </cell>
        </row>
        <row r="216">
          <cell r="CZ216">
            <v>1.4103408905143434E-2</v>
          </cell>
          <cell r="DE216">
            <v>8.882099822378585</v>
          </cell>
        </row>
        <row r="217">
          <cell r="CZ217">
            <v>1.267184753527281E-2</v>
          </cell>
          <cell r="DE217">
            <v>1.6100405729902396</v>
          </cell>
        </row>
        <row r="218">
          <cell r="CZ218">
            <v>1.4341993112007831E-2</v>
          </cell>
          <cell r="DE218">
            <v>2.061959980795061</v>
          </cell>
        </row>
        <row r="219">
          <cell r="CZ219">
            <v>0.11392665731173317</v>
          </cell>
          <cell r="DE219">
            <v>3.9551007134143554</v>
          </cell>
        </row>
        <row r="220">
          <cell r="CZ220">
            <v>0</v>
          </cell>
          <cell r="DE220">
            <v>0</v>
          </cell>
        </row>
        <row r="221">
          <cell r="CZ221">
            <v>9.234475562723346E-3</v>
          </cell>
          <cell r="DE221">
            <v>10.31847575242185</v>
          </cell>
        </row>
        <row r="222">
          <cell r="CZ222">
            <v>1.1238755429844727E-2</v>
          </cell>
          <cell r="DE222">
            <v>0.33325346897140806</v>
          </cell>
        </row>
        <row r="223">
          <cell r="CZ223">
            <v>1.7508632844124626E-3</v>
          </cell>
          <cell r="DE223">
            <v>1.0680146495826039</v>
          </cell>
        </row>
        <row r="224">
          <cell r="CZ224">
            <v>1.2871751962329521E-2</v>
          </cell>
          <cell r="DE224">
            <v>0.7198029767334132</v>
          </cell>
        </row>
        <row r="225">
          <cell r="CZ225">
            <v>3.1731684773802123E-2</v>
          </cell>
          <cell r="DE225">
            <v>0.50469143116748727</v>
          </cell>
        </row>
        <row r="226">
          <cell r="CZ226">
            <v>7.3918601421438402E-3</v>
          </cell>
          <cell r="DE226">
            <v>1.461985799150793</v>
          </cell>
        </row>
        <row r="227">
          <cell r="CZ227">
            <v>1.7644018502131792E-2</v>
          </cell>
          <cell r="DE227">
            <v>3.0960870926879074</v>
          </cell>
        </row>
        <row r="228">
          <cell r="CZ228">
            <v>6.677805855124062E-3</v>
          </cell>
          <cell r="DE228">
            <v>0.15551862494859131</v>
          </cell>
        </row>
        <row r="229">
          <cell r="CZ229">
            <v>9.1916094185405216E-3</v>
          </cell>
          <cell r="DE229">
            <v>0.40335528637766649</v>
          </cell>
        </row>
        <row r="230">
          <cell r="CZ230">
            <v>2.7992200393936958E-2</v>
          </cell>
          <cell r="DE230">
            <v>0.3620605624320502</v>
          </cell>
        </row>
        <row r="231">
          <cell r="CZ231">
            <v>1.2296805128363491E-2</v>
          </cell>
          <cell r="DE231">
            <v>7.2664279469072985</v>
          </cell>
        </row>
        <row r="232">
          <cell r="CZ232">
            <v>3.8708669645070463E-2</v>
          </cell>
          <cell r="DE232">
            <v>0.70699743425096351</v>
          </cell>
        </row>
        <row r="233">
          <cell r="CZ233">
            <v>6.0079518053676069E-3</v>
          </cell>
          <cell r="DE233">
            <v>3.2749721247098749</v>
          </cell>
        </row>
        <row r="234">
          <cell r="CZ234">
            <v>3.6199527613801378E-3</v>
          </cell>
          <cell r="DE234">
            <v>5.9484187571261007</v>
          </cell>
        </row>
        <row r="235">
          <cell r="CZ235">
            <v>4.6685956668532109E-3</v>
          </cell>
          <cell r="DE235">
            <v>0.79401364982761891</v>
          </cell>
        </row>
        <row r="236">
          <cell r="CZ236">
            <v>8.7733796815970978E-3</v>
          </cell>
          <cell r="DE236">
            <v>3.609152953761904</v>
          </cell>
        </row>
        <row r="237">
          <cell r="CZ237">
            <v>1.3849698339805865E-2</v>
          </cell>
          <cell r="DE237">
            <v>0.55948338799355668</v>
          </cell>
        </row>
        <row r="238">
          <cell r="CZ238">
            <v>9.4684822134844353E-3</v>
          </cell>
          <cell r="DE238">
            <v>0.58412599458267711</v>
          </cell>
        </row>
        <row r="239">
          <cell r="CZ239">
            <v>2.2239011654204034E-2</v>
          </cell>
          <cell r="DE239">
            <v>4.2937839417013874</v>
          </cell>
        </row>
        <row r="240">
          <cell r="CZ240">
            <v>3.0065933370817831E-2</v>
          </cell>
          <cell r="DE240">
            <v>6.1489272545573161</v>
          </cell>
        </row>
        <row r="241">
          <cell r="CZ241">
            <v>4.0741002801268453E-2</v>
          </cell>
          <cell r="DE241">
            <v>6.0666415227806878</v>
          </cell>
        </row>
        <row r="242">
          <cell r="CZ242">
            <v>5.6583672670738834E-2</v>
          </cell>
          <cell r="DE242">
            <v>9.0131279169621568</v>
          </cell>
        </row>
        <row r="243">
          <cell r="CZ243">
            <v>1.4830176989523451E-2</v>
          </cell>
          <cell r="DE243">
            <v>11.428984353579361</v>
          </cell>
        </row>
        <row r="244">
          <cell r="CZ244">
            <v>3.0925054631107014E-2</v>
          </cell>
          <cell r="DE244">
            <v>20.47860120430828</v>
          </cell>
        </row>
        <row r="245">
          <cell r="CZ245">
            <v>2.2445670211765578E-2</v>
          </cell>
          <cell r="DE245">
            <v>5.7530515032187584</v>
          </cell>
        </row>
        <row r="246">
          <cell r="CZ246">
            <v>1.2351005365631124E-2</v>
          </cell>
          <cell r="DE246">
            <v>53.192039961395672</v>
          </cell>
        </row>
        <row r="247">
          <cell r="CZ247">
            <v>9.6239924374663388E-3</v>
          </cell>
          <cell r="DE247">
            <v>7.2483821821384886</v>
          </cell>
        </row>
        <row r="248">
          <cell r="CZ248">
            <v>4.1155247683768902E-2</v>
          </cell>
          <cell r="DE248">
            <v>6.8886563439504487</v>
          </cell>
        </row>
        <row r="249">
          <cell r="CZ249">
            <v>5.0845239989675627E-2</v>
          </cell>
          <cell r="DE249">
            <v>8.0812272943743828</v>
          </cell>
        </row>
        <row r="250">
          <cell r="CZ250">
            <v>3.5877306939431051E-3</v>
          </cell>
          <cell r="DE250">
            <v>0.55216955446442795</v>
          </cell>
        </row>
        <row r="251">
          <cell r="CZ251">
            <v>4.5298278535144615E-3</v>
          </cell>
          <cell r="DE251">
            <v>0.46877503882194838</v>
          </cell>
        </row>
        <row r="252">
          <cell r="CZ252">
            <v>1.2049503016186507E-2</v>
          </cell>
          <cell r="DE252">
            <v>8.0604415967349166</v>
          </cell>
        </row>
        <row r="253">
          <cell r="CZ253">
            <v>1.773783317628546E-2</v>
          </cell>
          <cell r="DE253">
            <v>18.50209445261849</v>
          </cell>
        </row>
        <row r="254">
          <cell r="CZ254">
            <v>6.6764795016009595E-3</v>
          </cell>
          <cell r="DE254" t="e">
            <v>#DIV/0!</v>
          </cell>
        </row>
        <row r="255">
          <cell r="CZ255">
            <v>3.739393484130913E-3</v>
          </cell>
          <cell r="DE255">
            <v>0.94377275515038284</v>
          </cell>
        </row>
        <row r="256">
          <cell r="CZ256">
            <v>3.2050851460245812E-2</v>
          </cell>
          <cell r="DE256">
            <v>2.4384089649243887</v>
          </cell>
        </row>
        <row r="257">
          <cell r="CZ257">
            <v>1.2282048116995013E-2</v>
          </cell>
          <cell r="DE257" t="e">
            <v>#DIV/0!</v>
          </cell>
        </row>
        <row r="258">
          <cell r="CZ258">
            <v>3.5135753292505928E-2</v>
          </cell>
          <cell r="DE258">
            <v>1.9147459809640381</v>
          </cell>
        </row>
        <row r="259">
          <cell r="CZ259">
            <v>8.8523105962671531E-2</v>
          </cell>
          <cell r="DE259">
            <v>1.5893848841996698</v>
          </cell>
        </row>
        <row r="260">
          <cell r="CZ260">
            <v>1.1828658413641007E-2</v>
          </cell>
          <cell r="DE260">
            <v>7.24336946970271</v>
          </cell>
        </row>
        <row r="261">
          <cell r="CZ261">
            <v>2.5488824514585406E-2</v>
          </cell>
          <cell r="DE261">
            <v>8.7463189396720455</v>
          </cell>
        </row>
        <row r="262">
          <cell r="CZ262">
            <v>3.0776405460031138E-3</v>
          </cell>
          <cell r="DE262">
            <v>3.9541455155185568</v>
          </cell>
        </row>
        <row r="263">
          <cell r="CZ263">
            <v>1.1633782416856861E-3</v>
          </cell>
          <cell r="DE263">
            <v>1.3455175485515869</v>
          </cell>
        </row>
        <row r="264">
          <cell r="CZ264">
            <v>8.6030993382669799E-3</v>
          </cell>
          <cell r="DE264">
            <v>13.96398464253117</v>
          </cell>
        </row>
        <row r="265">
          <cell r="CZ265">
            <v>1.4556991314407055E-3</v>
          </cell>
          <cell r="DE265">
            <v>1.9959709517016593</v>
          </cell>
        </row>
        <row r="266">
          <cell r="CZ266">
            <v>0</v>
          </cell>
          <cell r="DE266">
            <v>0</v>
          </cell>
        </row>
        <row r="267">
          <cell r="CZ267">
            <v>1.3145580194780634E-3</v>
          </cell>
          <cell r="DE267">
            <v>0.38155015045163593</v>
          </cell>
        </row>
        <row r="268">
          <cell r="CZ268">
            <v>7.7636834865893998E-4</v>
          </cell>
          <cell r="DE268">
            <v>7.2259121308194063E-2</v>
          </cell>
        </row>
        <row r="269">
          <cell r="CZ269">
            <v>2.9312202248884009E-3</v>
          </cell>
          <cell r="DE269">
            <v>0.34260113340609499</v>
          </cell>
        </row>
        <row r="270">
          <cell r="CZ270">
            <v>3.3440266223479539E-3</v>
          </cell>
          <cell r="DE270">
            <v>6.7808328222193355</v>
          </cell>
        </row>
        <row r="271">
          <cell r="CZ271">
            <v>1.0049480536260785E-3</v>
          </cell>
          <cell r="DE271">
            <v>7.8072559539855327E-2</v>
          </cell>
        </row>
        <row r="272">
          <cell r="CZ272">
            <v>3.7724387219292749E-2</v>
          </cell>
          <cell r="DE272">
            <v>3.7264908861151484</v>
          </cell>
        </row>
        <row r="273">
          <cell r="CZ273">
            <v>2.3048921891985038E-2</v>
          </cell>
          <cell r="DE273">
            <v>1.0596659221273406</v>
          </cell>
        </row>
        <row r="274">
          <cell r="CZ274">
            <v>1.4747413625558103E-2</v>
          </cell>
          <cell r="DE274">
            <v>4.0430707237446288</v>
          </cell>
        </row>
        <row r="275">
          <cell r="CZ275">
            <v>9.9287159163313678E-3</v>
          </cell>
          <cell r="DE275">
            <v>3.0596625386562857</v>
          </cell>
        </row>
        <row r="276">
          <cell r="CZ276">
            <v>1.5524234945534145E-3</v>
          </cell>
          <cell r="DE276">
            <v>0.20256348935218099</v>
          </cell>
        </row>
        <row r="277">
          <cell r="CZ277">
            <v>9.8516851439838255E-3</v>
          </cell>
          <cell r="DE277">
            <v>0.5105006335633685</v>
          </cell>
        </row>
        <row r="278">
          <cell r="CZ278">
            <v>2.7023057431792624E-3</v>
          </cell>
          <cell r="DE278">
            <v>0.26011913180265978</v>
          </cell>
        </row>
        <row r="279">
          <cell r="CZ279">
            <v>1.5740409724444271E-3</v>
          </cell>
          <cell r="DE279">
            <v>2.3551252325395473</v>
          </cell>
        </row>
        <row r="280">
          <cell r="CZ280">
            <v>2.7603259615798934E-2</v>
          </cell>
          <cell r="DE280">
            <v>1.2065893698360872</v>
          </cell>
        </row>
        <row r="281">
          <cell r="CZ281">
            <v>2.311449473564884E-2</v>
          </cell>
          <cell r="DE281">
            <v>1.160329003600536</v>
          </cell>
        </row>
        <row r="282">
          <cell r="CZ282">
            <v>1.9046050351136847E-2</v>
          </cell>
          <cell r="DE282">
            <v>0.74281281213124795</v>
          </cell>
        </row>
        <row r="283">
          <cell r="CZ283">
            <v>5.1162617288526445E-3</v>
          </cell>
          <cell r="DE283">
            <v>2.2870182422738288</v>
          </cell>
        </row>
        <row r="284">
          <cell r="CZ284">
            <v>2.9853437628734637E-2</v>
          </cell>
          <cell r="DE284">
            <v>1.4288263721761565</v>
          </cell>
        </row>
        <row r="285">
          <cell r="CZ285">
            <v>0</v>
          </cell>
          <cell r="DE285">
            <v>0</v>
          </cell>
        </row>
        <row r="286">
          <cell r="CZ286">
            <v>3.3849363934942357E-3</v>
          </cell>
          <cell r="DE286">
            <v>0.22716219497494355</v>
          </cell>
        </row>
        <row r="287">
          <cell r="CZ287">
            <v>4.7921203434832645E-4</v>
          </cell>
          <cell r="DE287">
            <v>0.11830556773642432</v>
          </cell>
        </row>
        <row r="288">
          <cell r="CZ288">
            <v>5.1763401754076452E-4</v>
          </cell>
          <cell r="DE288">
            <v>0.35628817620470071</v>
          </cell>
        </row>
        <row r="289">
          <cell r="CZ289">
            <v>2.8641400769462866E-2</v>
          </cell>
          <cell r="DE289">
            <v>1.0302801738189831</v>
          </cell>
        </row>
        <row r="290">
          <cell r="CZ290">
            <v>2.2938971357285714E-2</v>
          </cell>
          <cell r="DE290">
            <v>1.1208735528414318</v>
          </cell>
        </row>
        <row r="291">
          <cell r="CZ291">
            <v>3.82173643293195E-4</v>
          </cell>
          <cell r="DE291" t="e">
            <v>#DIV/0!</v>
          </cell>
        </row>
        <row r="292">
          <cell r="CZ292">
            <v>1.4630127293471028E-3</v>
          </cell>
          <cell r="DE292">
            <v>0.21155758805141356</v>
          </cell>
        </row>
        <row r="293">
          <cell r="CZ293">
            <v>1.2881784965388494E-3</v>
          </cell>
          <cell r="DE293">
            <v>0.20121451326724232</v>
          </cell>
        </row>
        <row r="294">
          <cell r="CZ294">
            <v>2.3452423707566332E-2</v>
          </cell>
          <cell r="DE294">
            <v>1.2798256137152393</v>
          </cell>
        </row>
        <row r="295">
          <cell r="CZ295">
            <v>9.5945202604370249E-3</v>
          </cell>
          <cell r="DE295">
            <v>2.6730289063799098</v>
          </cell>
        </row>
        <row r="296">
          <cell r="CZ296">
            <v>2.9370732257456263E-3</v>
          </cell>
          <cell r="DE296">
            <v>2.2467234199344035</v>
          </cell>
        </row>
        <row r="297">
          <cell r="CZ297">
            <v>2.5293945404499889E-3</v>
          </cell>
          <cell r="DE297">
            <v>0.14198444361246065</v>
          </cell>
        </row>
        <row r="298">
          <cell r="CZ298">
            <v>2.8130904388108689E-2</v>
          </cell>
          <cell r="DE298">
            <v>1.5023694918570707</v>
          </cell>
        </row>
        <row r="299">
          <cell r="CZ299">
            <v>0</v>
          </cell>
          <cell r="DE299" t="e">
            <v>#DIV/0!</v>
          </cell>
        </row>
        <row r="300">
          <cell r="CZ300">
            <v>1.8224561733158086E-3</v>
          </cell>
          <cell r="DE300">
            <v>0.13747693919030754</v>
          </cell>
        </row>
        <row r="301">
          <cell r="CZ301">
            <v>9.3795127715757959E-3</v>
          </cell>
          <cell r="DE301">
            <v>4.3555484599063803</v>
          </cell>
        </row>
        <row r="302">
          <cell r="CZ302">
            <v>1.9306865978049034E-2</v>
          </cell>
          <cell r="DE302">
            <v>1.3370840356843443</v>
          </cell>
        </row>
        <row r="303">
          <cell r="CZ303">
            <v>6.7526195786065009E-3</v>
          </cell>
          <cell r="DE303">
            <v>0.98128139036484596</v>
          </cell>
        </row>
        <row r="304">
          <cell r="CZ304">
            <v>1.3379660893600374E-2</v>
          </cell>
          <cell r="DE304">
            <v>1.2091516488093461</v>
          </cell>
        </row>
        <row r="305">
          <cell r="CZ305">
            <v>0</v>
          </cell>
          <cell r="DE305" t="e">
            <v>#DIV/0!</v>
          </cell>
        </row>
        <row r="306">
          <cell r="CZ306">
            <v>2.0857471693063068E-2</v>
          </cell>
          <cell r="DE306">
            <v>0.86376549581256179</v>
          </cell>
        </row>
        <row r="307">
          <cell r="CZ307">
            <v>1.3307171207909255E-2</v>
          </cell>
          <cell r="DE307">
            <v>6.5428499077974154</v>
          </cell>
        </row>
        <row r="308">
          <cell r="CZ308">
            <v>2.5846973885273712E-3</v>
          </cell>
          <cell r="DE308">
            <v>2.5531415339574943</v>
          </cell>
        </row>
        <row r="309">
          <cell r="CZ309">
            <v>0</v>
          </cell>
          <cell r="DE309">
            <v>0</v>
          </cell>
        </row>
        <row r="310">
          <cell r="CZ310">
            <v>2.4136916857270549E-3</v>
          </cell>
          <cell r="DE310">
            <v>7.886667565627862</v>
          </cell>
        </row>
        <row r="311">
          <cell r="CZ311">
            <v>7.0998819746172928E-3</v>
          </cell>
          <cell r="DE311">
            <v>1.8150377897904062</v>
          </cell>
        </row>
        <row r="312">
          <cell r="CZ312">
            <v>2.9514329132374558E-2</v>
          </cell>
          <cell r="DE312">
            <v>1.5106135841252717</v>
          </cell>
        </row>
        <row r="313">
          <cell r="CZ313">
            <v>2.6647021973306702E-3</v>
          </cell>
          <cell r="DE313">
            <v>4.8367559992591502</v>
          </cell>
        </row>
        <row r="314">
          <cell r="CZ314">
            <v>1.7986662457643781E-2</v>
          </cell>
          <cell r="DE314">
            <v>1.7511515153943442</v>
          </cell>
        </row>
        <row r="315">
          <cell r="CZ315">
            <v>7.1408918250884012E-3</v>
          </cell>
          <cell r="DE315">
            <v>24.222968862748161</v>
          </cell>
        </row>
        <row r="316">
          <cell r="CZ316">
            <v>1.6641228661584079E-3</v>
          </cell>
          <cell r="DE316">
            <v>9.2169228657898061E-2</v>
          </cell>
        </row>
        <row r="317">
          <cell r="CZ317">
            <v>3.6230642344215304E-3</v>
          </cell>
          <cell r="DE317">
            <v>14.710032493362913</v>
          </cell>
        </row>
        <row r="318">
          <cell r="CZ318">
            <v>4.0220278334508796E-4</v>
          </cell>
          <cell r="DE318">
            <v>0.30076274614682535</v>
          </cell>
        </row>
        <row r="319">
          <cell r="CZ319">
            <v>1.7206781604961422E-3</v>
          </cell>
          <cell r="DE319">
            <v>3.3737734132991712</v>
          </cell>
        </row>
        <row r="320">
          <cell r="CZ320">
            <v>7.1181971364562393E-3</v>
          </cell>
          <cell r="DE320">
            <v>1.325352848165678</v>
          </cell>
        </row>
        <row r="321">
          <cell r="CZ321">
            <v>3.5379754238406991E-3</v>
          </cell>
          <cell r="DE321">
            <v>0.76610752771540003</v>
          </cell>
        </row>
        <row r="322">
          <cell r="CZ322">
            <v>6.3501312986118533E-3</v>
          </cell>
          <cell r="DE322">
            <v>0.51135165249825876</v>
          </cell>
        </row>
        <row r="323">
          <cell r="CZ323">
            <v>1.4218166034596734E-2</v>
          </cell>
          <cell r="DE323">
            <v>0.79169721625481093</v>
          </cell>
        </row>
        <row r="324">
          <cell r="CZ324">
            <v>5.5089911879264812E-3</v>
          </cell>
          <cell r="DE324">
            <v>0.63805223407375589</v>
          </cell>
        </row>
        <row r="325">
          <cell r="CZ325">
            <v>2.9314899799598344E-3</v>
          </cell>
          <cell r="DE325">
            <v>0.6100176168907373</v>
          </cell>
        </row>
        <row r="326">
          <cell r="CZ326">
            <v>4.9728377233474565E-3</v>
          </cell>
          <cell r="DE326">
            <v>5.8388074451970349</v>
          </cell>
        </row>
        <row r="327">
          <cell r="CZ327">
            <v>1.2491896788782538E-2</v>
          </cell>
          <cell r="DE327">
            <v>3.0780009173911864</v>
          </cell>
        </row>
        <row r="328">
          <cell r="CZ328">
            <v>5.9692685266966913E-3</v>
          </cell>
          <cell r="DE328">
            <v>0.56448889085731113</v>
          </cell>
        </row>
        <row r="329">
          <cell r="CZ329">
            <v>6.0327489317939685E-3</v>
          </cell>
          <cell r="DE329">
            <v>0.29957663954230263</v>
          </cell>
        </row>
        <row r="330">
          <cell r="CZ330">
            <v>1.7265828482472628E-2</v>
          </cell>
          <cell r="DE330">
            <v>0.81499092009198959</v>
          </cell>
        </row>
        <row r="331">
          <cell r="CZ331">
            <v>1.6055769925771693E-2</v>
          </cell>
          <cell r="DE331">
            <v>1.120746871099116</v>
          </cell>
        </row>
        <row r="332">
          <cell r="CZ332">
            <v>5.8199728122428481E-3</v>
          </cell>
          <cell r="DE332">
            <v>2.7260623374159056</v>
          </cell>
        </row>
        <row r="333">
          <cell r="CZ333">
            <v>8.8858253558988121E-3</v>
          </cell>
          <cell r="DE333">
            <v>2.6326765712718765</v>
          </cell>
        </row>
        <row r="334">
          <cell r="CZ334">
            <v>9.2875473420849636E-4</v>
          </cell>
          <cell r="DE334">
            <v>6.3489208354568671E-2</v>
          </cell>
        </row>
        <row r="335">
          <cell r="CZ335">
            <v>5.5758129882572992E-3</v>
          </cell>
          <cell r="DE335">
            <v>0.28003220658190286</v>
          </cell>
        </row>
        <row r="336">
          <cell r="CZ336">
            <v>5.094716518973338E-4</v>
          </cell>
          <cell r="DE336">
            <v>3.4703393786172145</v>
          </cell>
        </row>
        <row r="337">
          <cell r="CZ337">
            <v>1.1338353042249005E-2</v>
          </cell>
          <cell r="DE337">
            <v>0.73905469542580005</v>
          </cell>
        </row>
        <row r="338">
          <cell r="CZ338">
            <v>9.6545872833383953E-3</v>
          </cell>
          <cell r="DE338">
            <v>0.63118127447442629</v>
          </cell>
        </row>
        <row r="339">
          <cell r="CZ339">
            <v>1.2678191958467849E-3</v>
          </cell>
          <cell r="DE339">
            <v>0.11332201229564698</v>
          </cell>
        </row>
        <row r="340">
          <cell r="CZ340">
            <v>2.5993434214846411E-3</v>
          </cell>
          <cell r="DE340">
            <v>0.32849264472773826</v>
          </cell>
        </row>
        <row r="341">
          <cell r="CZ341">
            <v>0</v>
          </cell>
          <cell r="DE341">
            <v>0</v>
          </cell>
        </row>
        <row r="342">
          <cell r="CZ342">
            <v>1.6392545117003946E-2</v>
          </cell>
          <cell r="DE342">
            <v>0.7264945061001844</v>
          </cell>
        </row>
        <row r="343">
          <cell r="CZ343">
            <v>3.1400575529914984E-3</v>
          </cell>
          <cell r="DE343">
            <v>15.472572385108901</v>
          </cell>
        </row>
        <row r="344">
          <cell r="CZ344">
            <v>2.7217034067628194E-3</v>
          </cell>
          <cell r="DE344">
            <v>24.301629888663488</v>
          </cell>
        </row>
        <row r="345">
          <cell r="CZ345">
            <v>2.9789723321220372E-3</v>
          </cell>
          <cell r="DE345" t="e">
            <v>#DIV/0!</v>
          </cell>
        </row>
        <row r="346">
          <cell r="CZ346">
            <v>1.4263534198054029E-3</v>
          </cell>
          <cell r="DE346">
            <v>0.1146023955235852</v>
          </cell>
        </row>
        <row r="347">
          <cell r="CZ347">
            <v>1.754593779460829E-3</v>
          </cell>
          <cell r="DE347" t="e">
            <v>#DIV/0!</v>
          </cell>
        </row>
        <row r="348">
          <cell r="CZ348">
            <v>9.6008624007526443E-4</v>
          </cell>
          <cell r="DE348">
            <v>3.9815258775627353</v>
          </cell>
        </row>
        <row r="349">
          <cell r="CZ349">
            <v>1.6196749787993194E-3</v>
          </cell>
          <cell r="DE349">
            <v>3.9433337828139319</v>
          </cell>
        </row>
        <row r="350">
          <cell r="CZ350">
            <v>0</v>
          </cell>
          <cell r="DE350" t="e">
            <v>#DIV/0!</v>
          </cell>
        </row>
        <row r="351">
          <cell r="CZ351">
            <v>0</v>
          </cell>
          <cell r="DE351">
            <v>0</v>
          </cell>
        </row>
        <row r="352">
          <cell r="CZ352">
            <v>1.4097138585679705E-4</v>
          </cell>
          <cell r="DE352">
            <v>3.2142583557675984E-2</v>
          </cell>
        </row>
        <row r="353">
          <cell r="CZ353">
            <v>8.7218977341767831E-4</v>
          </cell>
          <cell r="DE353">
            <v>0.24791306231910837</v>
          </cell>
        </row>
        <row r="354">
          <cell r="CZ354">
            <v>1.6156741044961759E-3</v>
          </cell>
          <cell r="DE354">
            <v>0.52146634403874004</v>
          </cell>
        </row>
        <row r="355">
          <cell r="CZ355">
            <v>1.0812781252944462E-3</v>
          </cell>
          <cell r="DE355">
            <v>0.85395136852402187</v>
          </cell>
        </row>
        <row r="356">
          <cell r="CZ356">
            <v>2.5778993104552507E-3</v>
          </cell>
          <cell r="DE356">
            <v>1.054049257138415</v>
          </cell>
        </row>
        <row r="357">
          <cell r="CZ357">
            <v>0</v>
          </cell>
          <cell r="DE357">
            <v>0</v>
          </cell>
        </row>
        <row r="358">
          <cell r="CZ358">
            <v>1.1321922874126134E-3</v>
          </cell>
          <cell r="DE358">
            <v>2.8873223630095222</v>
          </cell>
        </row>
        <row r="359">
          <cell r="CZ359">
            <v>8.1250327044552319E-4</v>
          </cell>
          <cell r="DE359">
            <v>0.21292937780306215</v>
          </cell>
        </row>
        <row r="360">
          <cell r="CZ360">
            <v>0</v>
          </cell>
          <cell r="DE360">
            <v>0</v>
          </cell>
        </row>
        <row r="361">
          <cell r="CZ361">
            <v>1.5199493182342254E-2</v>
          </cell>
          <cell r="DE361">
            <v>1.004026635915753</v>
          </cell>
        </row>
        <row r="362">
          <cell r="CZ362">
            <v>3.3181319393500312E-4</v>
          </cell>
          <cell r="DE362">
            <v>0.68545928191602057</v>
          </cell>
        </row>
        <row r="363">
          <cell r="CZ363">
            <v>1.7181647885230762E-3</v>
          </cell>
          <cell r="DE363">
            <v>0.95336115759748408</v>
          </cell>
        </row>
        <row r="364">
          <cell r="CZ364">
            <v>6.8565431452519135E-3</v>
          </cell>
          <cell r="DE364">
            <v>4.2023815427135727</v>
          </cell>
        </row>
        <row r="365">
          <cell r="CZ365">
            <v>3.6593013021143077E-3</v>
          </cell>
          <cell r="DE365">
            <v>8.1506704205789671</v>
          </cell>
        </row>
        <row r="366">
          <cell r="CZ366">
            <v>1.1290875597049148E-3</v>
          </cell>
          <cell r="DE366">
            <v>1.2715792052283503</v>
          </cell>
        </row>
        <row r="367">
          <cell r="CZ367">
            <v>1.0882160305068099E-3</v>
          </cell>
          <cell r="DE367">
            <v>1.4899323732196574</v>
          </cell>
        </row>
        <row r="368">
          <cell r="CZ368">
            <v>1.4231309469979736E-3</v>
          </cell>
          <cell r="DE368">
            <v>0.23349418369993824</v>
          </cell>
        </row>
        <row r="369">
          <cell r="CZ369">
            <v>3.5610058135948446E-4</v>
          </cell>
          <cell r="DE369">
            <v>4.3553075261698736E-2</v>
          </cell>
        </row>
        <row r="370">
          <cell r="CZ370">
            <v>7.6885359087540562E-3</v>
          </cell>
          <cell r="DE370">
            <v>0.58856158082180476</v>
          </cell>
        </row>
        <row r="371">
          <cell r="CZ371">
            <v>5.4541227941083915E-3</v>
          </cell>
          <cell r="DE371">
            <v>0.23641757005926639</v>
          </cell>
        </row>
        <row r="372">
          <cell r="CZ372">
            <v>1.2498891519669196E-3</v>
          </cell>
          <cell r="DE372">
            <v>1.1179867735558755</v>
          </cell>
        </row>
        <row r="373">
          <cell r="CZ373">
            <v>4.7362022861402026E-5</v>
          </cell>
          <cell r="DE373" t="e">
            <v>#DIV/0!</v>
          </cell>
        </row>
        <row r="374">
          <cell r="CZ374">
            <v>0</v>
          </cell>
          <cell r="DE374" t="e">
            <v>#DIV/0!</v>
          </cell>
        </row>
        <row r="375">
          <cell r="CZ375">
            <v>6.6183698195898021E-3</v>
          </cell>
          <cell r="DE375">
            <v>4.3273923475453664</v>
          </cell>
        </row>
        <row r="376">
          <cell r="CZ376">
            <v>8.2127744314173141E-3</v>
          </cell>
          <cell r="DE376">
            <v>5.8372033772175849</v>
          </cell>
        </row>
        <row r="377">
          <cell r="CZ377">
            <v>3.0973278616480041E-2</v>
          </cell>
          <cell r="DE377">
            <v>2.5427613920048167</v>
          </cell>
        </row>
        <row r="378">
          <cell r="CZ378">
            <v>3.1282741315003089E-2</v>
          </cell>
          <cell r="DE378">
            <v>2.1504536349498005</v>
          </cell>
        </row>
        <row r="379">
          <cell r="CZ379">
            <v>5.6373177026875689E-3</v>
          </cell>
          <cell r="DE379">
            <v>2.0050849743121684</v>
          </cell>
        </row>
        <row r="380">
          <cell r="CZ380">
            <v>2.0094472136452338E-2</v>
          </cell>
          <cell r="DE380">
            <v>2.2471653978858881</v>
          </cell>
        </row>
        <row r="381">
          <cell r="CZ381">
            <v>1.1521534830121628E-4</v>
          </cell>
          <cell r="DE381">
            <v>0.9296303062720056</v>
          </cell>
        </row>
        <row r="382">
          <cell r="CZ382">
            <v>0</v>
          </cell>
          <cell r="DE382">
            <v>0</v>
          </cell>
        </row>
        <row r="383">
          <cell r="CZ383">
            <v>8.0306697094779944E-3</v>
          </cell>
          <cell r="DE383">
            <v>1.6507300952113779</v>
          </cell>
        </row>
        <row r="384">
          <cell r="CZ384">
            <v>2.2849026636875328E-2</v>
          </cell>
          <cell r="DE384">
            <v>3.2627906944895906</v>
          </cell>
        </row>
        <row r="385">
          <cell r="CZ385">
            <v>0</v>
          </cell>
          <cell r="DE385">
            <v>0</v>
          </cell>
        </row>
        <row r="386">
          <cell r="CZ386">
            <v>0</v>
          </cell>
          <cell r="DE386">
            <v>0</v>
          </cell>
        </row>
        <row r="387">
          <cell r="CZ387">
            <v>1.1408089860628782E-2</v>
          </cell>
          <cell r="DE387">
            <v>19.982676853995073</v>
          </cell>
        </row>
        <row r="388">
          <cell r="CZ388">
            <v>3.4404128144773963E-2</v>
          </cell>
          <cell r="DE388">
            <v>5.3157576779575502</v>
          </cell>
        </row>
        <row r="389">
          <cell r="CZ389">
            <v>1.2007372560366876E-3</v>
          </cell>
          <cell r="DE389">
            <v>0.80659100103012238</v>
          </cell>
        </row>
        <row r="390">
          <cell r="CZ390">
            <v>0</v>
          </cell>
          <cell r="DE390">
            <v>0</v>
          </cell>
        </row>
        <row r="391">
          <cell r="CZ391">
            <v>1.2521729329417012E-2</v>
          </cell>
          <cell r="DE391">
            <v>29.751125699929208</v>
          </cell>
        </row>
        <row r="392">
          <cell r="CZ392">
            <v>1.7988077986755724E-2</v>
          </cell>
          <cell r="DE392">
            <v>3.0076274614682519</v>
          </cell>
        </row>
        <row r="393">
          <cell r="CZ393">
            <v>1.8958637558198117E-2</v>
          </cell>
          <cell r="DE393">
            <v>1.9214442868122892</v>
          </cell>
        </row>
        <row r="394">
          <cell r="CZ394">
            <v>3.1626351936469926E-2</v>
          </cell>
          <cell r="DE394">
            <v>4.4677898207520421</v>
          </cell>
        </row>
        <row r="395">
          <cell r="CZ395">
            <v>7.1169278264747041E-3</v>
          </cell>
          <cell r="DE395">
            <v>2.6182582631370925</v>
          </cell>
        </row>
        <row r="396">
          <cell r="CZ396">
            <v>8.9867493518292329E-3</v>
          </cell>
          <cell r="DE396">
            <v>2.3473731489210796</v>
          </cell>
        </row>
        <row r="397">
          <cell r="CZ397">
            <v>5.4502658204706525E-3</v>
          </cell>
          <cell r="DE397">
            <v>5.1129666844960315</v>
          </cell>
        </row>
        <row r="398">
          <cell r="CZ398">
            <v>6.5786256992205871E-3</v>
          </cell>
          <cell r="DE398">
            <v>0.5328581986528228</v>
          </cell>
        </row>
        <row r="399">
          <cell r="CZ399">
            <v>6.0258489281818971E-3</v>
          </cell>
          <cell r="DE399">
            <v>0.64932397273263254</v>
          </cell>
        </row>
        <row r="400">
          <cell r="CZ400">
            <v>2.4245702274433838E-2</v>
          </cell>
          <cell r="DE400">
            <v>6.8795828147759259</v>
          </cell>
        </row>
        <row r="401">
          <cell r="CZ401">
            <v>2.8463867252133523E-3</v>
          </cell>
          <cell r="DE401">
            <v>0.17895918560764837</v>
          </cell>
        </row>
        <row r="402">
          <cell r="CZ402">
            <v>4.725932336794021E-3</v>
          </cell>
          <cell r="DE402">
            <v>0.76368536999758529</v>
          </cell>
        </row>
        <row r="403">
          <cell r="CZ403">
            <v>1.8102680738896149E-2</v>
          </cell>
          <cell r="DE403">
            <v>6.4050434419427917</v>
          </cell>
        </row>
        <row r="404">
          <cell r="CZ404">
            <v>2.0453578028222039E-2</v>
          </cell>
          <cell r="DE404">
            <v>1.2862997219877712</v>
          </cell>
        </row>
        <row r="405">
          <cell r="CZ405">
            <v>3.4087769192750086E-3</v>
          </cell>
          <cell r="DE405">
            <v>0.53669677315952924</v>
          </cell>
        </row>
        <row r="406">
          <cell r="CZ406">
            <v>3.069730777279356E-3</v>
          </cell>
          <cell r="DE406">
            <v>0.41544869375870808</v>
          </cell>
        </row>
        <row r="407">
          <cell r="CZ407">
            <v>2.5872987165977919E-2</v>
          </cell>
          <cell r="DE407">
            <v>4.8975817501586247</v>
          </cell>
        </row>
        <row r="408">
          <cell r="CZ408">
            <v>8.1525619713699125E-3</v>
          </cell>
          <cell r="DE408">
            <v>2.3980816292773537</v>
          </cell>
        </row>
        <row r="409">
          <cell r="CZ409">
            <v>6.8908115662997919E-3</v>
          </cell>
          <cell r="DE409">
            <v>4.9995643375882111</v>
          </cell>
        </row>
        <row r="410">
          <cell r="CZ410">
            <v>0</v>
          </cell>
          <cell r="DE410">
            <v>0</v>
          </cell>
        </row>
        <row r="411">
          <cell r="CZ411">
            <v>7.258629921227203E-3</v>
          </cell>
          <cell r="DE411">
            <v>0.66124260424834613</v>
          </cell>
        </row>
        <row r="412">
          <cell r="CZ412">
            <v>6.2535293649655941E-3</v>
          </cell>
          <cell r="DE412">
            <v>0.45261364403854493</v>
          </cell>
        </row>
        <row r="413">
          <cell r="CZ413">
            <v>1.5529043538273316E-2</v>
          </cell>
          <cell r="DE413">
            <v>5.0399874887398148</v>
          </cell>
        </row>
        <row r="414">
          <cell r="CZ414">
            <v>1.9442982046958976E-2</v>
          </cell>
          <cell r="DE414">
            <v>4.1988838285596</v>
          </cell>
        </row>
        <row r="415">
          <cell r="CZ415">
            <v>6.3212954103803645E-3</v>
          </cell>
          <cell r="DE415">
            <v>9.9788782560857374</v>
          </cell>
        </row>
        <row r="416">
          <cell r="CZ416">
            <v>9.1597453704678339E-3</v>
          </cell>
          <cell r="DE416">
            <v>4.360246946842083</v>
          </cell>
        </row>
        <row r="417">
          <cell r="CZ417">
            <v>3.2880126168151821E-3</v>
          </cell>
          <cell r="DE417">
            <v>0.31349862790548566</v>
          </cell>
        </row>
        <row r="418">
          <cell r="CZ418">
            <v>1.1079705458133565E-2</v>
          </cell>
          <cell r="DE418">
            <v>0.76674322814068319</v>
          </cell>
        </row>
        <row r="419">
          <cell r="CZ419">
            <v>1.0710524774000887E-2</v>
          </cell>
          <cell r="DE419">
            <v>4.4309553868954827</v>
          </cell>
        </row>
        <row r="420">
          <cell r="CZ420">
            <v>1.9618386364503985E-3</v>
          </cell>
          <cell r="DE420">
            <v>0.23840432064106604</v>
          </cell>
        </row>
        <row r="421">
          <cell r="CZ421">
            <v>4.0248505436844585E-3</v>
          </cell>
          <cell r="DE421">
            <v>0.56966298628130629</v>
          </cell>
        </row>
        <row r="422">
          <cell r="CZ422">
            <v>1.285463749045977E-2</v>
          </cell>
          <cell r="DE422">
            <v>7.4772407220872994</v>
          </cell>
        </row>
        <row r="423">
          <cell r="CZ423">
            <v>1.8973640100752833E-2</v>
          </cell>
          <cell r="DE423">
            <v>10.08740022531231</v>
          </cell>
        </row>
        <row r="424">
          <cell r="CZ424">
            <v>1.9177492689734208E-2</v>
          </cell>
          <cell r="DE424">
            <v>5.9936948694492784</v>
          </cell>
        </row>
        <row r="425">
          <cell r="CZ425">
            <v>1.152670580491675E-2</v>
          </cell>
          <cell r="DE425">
            <v>9.5843061772121665</v>
          </cell>
        </row>
        <row r="426">
          <cell r="CZ426">
            <v>9.1400719808589761E-4</v>
          </cell>
          <cell r="DE426">
            <v>0.26868138655783064</v>
          </cell>
        </row>
        <row r="427">
          <cell r="CZ427">
            <v>5.9555705605195885E-3</v>
          </cell>
          <cell r="DE427">
            <v>0.75647706628535805</v>
          </cell>
        </row>
        <row r="428">
          <cell r="CZ428">
            <v>1.3016067218457699E-3</v>
          </cell>
          <cell r="DE428" t="e">
            <v>#DIV/0!</v>
          </cell>
        </row>
        <row r="429">
          <cell r="CZ429">
            <v>7.9115336156327931E-3</v>
          </cell>
          <cell r="DE429">
            <v>17.783561349091769</v>
          </cell>
        </row>
        <row r="430">
          <cell r="CZ430">
            <v>7.1624717580743419E-4</v>
          </cell>
          <cell r="DE430">
            <v>0.15633707101691416</v>
          </cell>
        </row>
        <row r="431">
          <cell r="CZ431">
            <v>6.3824028674338812E-2</v>
          </cell>
          <cell r="DE431">
            <v>8.6480857315140991</v>
          </cell>
        </row>
        <row r="432">
          <cell r="CZ432">
            <v>6.2409393805653718E-2</v>
          </cell>
          <cell r="DE432">
            <v>10.747967326801144</v>
          </cell>
        </row>
        <row r="433">
          <cell r="CZ433">
            <v>5.8613310051310961E-3</v>
          </cell>
          <cell r="DE433">
            <v>5.4453886670793628</v>
          </cell>
        </row>
        <row r="434">
          <cell r="CZ434">
            <v>6.0918440623308458E-2</v>
          </cell>
          <cell r="DE434">
            <v>7.9156100124296893</v>
          </cell>
        </row>
        <row r="435">
          <cell r="CZ435">
            <v>8.5772128257187275E-2</v>
          </cell>
          <cell r="DE435">
            <v>9.6532374663549696</v>
          </cell>
        </row>
        <row r="436">
          <cell r="CZ436">
            <v>2.8235241143151894E-2</v>
          </cell>
          <cell r="DE436">
            <v>4.3311931352781503</v>
          </cell>
        </row>
        <row r="437">
          <cell r="CZ437">
            <v>6.9153600469953475E-2</v>
          </cell>
          <cell r="DE437">
            <v>6.7594585108410081</v>
          </cell>
        </row>
        <row r="438">
          <cell r="CZ438">
            <v>9.8485557303162233E-2</v>
          </cell>
          <cell r="DE438">
            <v>8.0353874392697779</v>
          </cell>
        </row>
        <row r="439">
          <cell r="CZ439">
            <v>3.1510128739189913E-3</v>
          </cell>
          <cell r="DE439" t="e">
            <v>#DIV/0!</v>
          </cell>
        </row>
        <row r="440">
          <cell r="CZ440">
            <v>1.4698336086441787E-2</v>
          </cell>
          <cell r="DE440">
            <v>9.0394761910887222</v>
          </cell>
        </row>
        <row r="441">
          <cell r="CZ441">
            <v>6.5582966778127846E-2</v>
          </cell>
          <cell r="DE441">
            <v>29.050322505998945</v>
          </cell>
        </row>
        <row r="442">
          <cell r="CZ442">
            <v>6.6273744594444513E-3</v>
          </cell>
          <cell r="DE442">
            <v>5.3350251606231245</v>
          </cell>
        </row>
        <row r="443">
          <cell r="CZ443">
            <v>5.8946932004275638E-3</v>
          </cell>
          <cell r="DE443">
            <v>7.1598242624397015</v>
          </cell>
        </row>
        <row r="444">
          <cell r="CZ444">
            <v>6.4351968550284524E-3</v>
          </cell>
          <cell r="DE444">
            <v>16.736562226758629</v>
          </cell>
        </row>
        <row r="445">
          <cell r="CZ445">
            <v>4.6905444049752415E-2</v>
          </cell>
          <cell r="DE445">
            <v>8.0055450954964691</v>
          </cell>
        </row>
        <row r="446">
          <cell r="CZ446">
            <v>6.3593497809887327E-4</v>
          </cell>
          <cell r="DE446">
            <v>6.0806381286205982E-2</v>
          </cell>
        </row>
        <row r="447">
          <cell r="CZ447">
            <v>4.3183457048383955E-3</v>
          </cell>
          <cell r="DE447">
            <v>2.2362594772328652</v>
          </cell>
        </row>
        <row r="448">
          <cell r="CZ448">
            <v>0</v>
          </cell>
          <cell r="DE448">
            <v>0</v>
          </cell>
        </row>
        <row r="457">
          <cell r="CZ457">
            <v>0</v>
          </cell>
          <cell r="DE457">
            <v>0</v>
          </cell>
        </row>
        <row r="458">
          <cell r="CZ458">
            <v>0</v>
          </cell>
          <cell r="DE458">
            <v>0</v>
          </cell>
        </row>
        <row r="459">
          <cell r="CZ459">
            <v>2.038875988669493E-3</v>
          </cell>
          <cell r="DE459">
            <v>0.75812097169241077</v>
          </cell>
        </row>
        <row r="460">
          <cell r="CZ460">
            <v>0</v>
          </cell>
          <cell r="DE460">
            <v>0</v>
          </cell>
        </row>
        <row r="461">
          <cell r="CZ461">
            <v>0</v>
          </cell>
          <cell r="DE461">
            <v>0</v>
          </cell>
        </row>
        <row r="462">
          <cell r="CZ462">
            <v>3.2571220996115526E-4</v>
          </cell>
          <cell r="DE462">
            <v>7.3656182729834749E-2</v>
          </cell>
        </row>
        <row r="463">
          <cell r="CZ463">
            <v>0</v>
          </cell>
          <cell r="DE463">
            <v>0</v>
          </cell>
        </row>
        <row r="464">
          <cell r="CZ464">
            <v>0</v>
          </cell>
          <cell r="DE464">
            <v>0</v>
          </cell>
        </row>
        <row r="465">
          <cell r="CZ465">
            <v>1.3236836725155463E-3</v>
          </cell>
          <cell r="DE465">
            <v>1.5269493265915748</v>
          </cell>
        </row>
        <row r="466">
          <cell r="CZ466">
            <v>8.6828159461506003E-4</v>
          </cell>
          <cell r="DE466">
            <v>2.5865596168626976</v>
          </cell>
        </row>
        <row r="467">
          <cell r="CZ467">
            <v>1.20575758304379E-4</v>
          </cell>
          <cell r="DE467">
            <v>0.1483213542641878</v>
          </cell>
        </row>
        <row r="468">
          <cell r="CZ468">
            <v>0</v>
          </cell>
          <cell r="DE468">
            <v>0</v>
          </cell>
        </row>
        <row r="469">
          <cell r="CZ469">
            <v>2.7168553957165604E-4</v>
          </cell>
          <cell r="DE469">
            <v>6.0152549229365055</v>
          </cell>
        </row>
        <row r="470">
          <cell r="CZ470">
            <v>0</v>
          </cell>
          <cell r="DE470">
            <v>0</v>
          </cell>
        </row>
        <row r="471">
          <cell r="CZ471">
            <v>0</v>
          </cell>
          <cell r="DE471">
            <v>0</v>
          </cell>
        </row>
        <row r="472">
          <cell r="CZ472">
            <v>1.1424686306013825E-3</v>
          </cell>
          <cell r="DE472">
            <v>2.0623731164353734</v>
          </cell>
        </row>
        <row r="473">
          <cell r="CZ473">
            <v>0</v>
          </cell>
          <cell r="DE473" t="e">
            <v>#DIV/0!</v>
          </cell>
        </row>
        <row r="474">
          <cell r="CZ474">
            <v>0</v>
          </cell>
          <cell r="DE474" t="e">
            <v>#DIV/0!</v>
          </cell>
        </row>
        <row r="475">
          <cell r="CZ475">
            <v>0</v>
          </cell>
          <cell r="DE475">
            <v>0</v>
          </cell>
        </row>
        <row r="476">
          <cell r="CZ476">
            <v>1.4112164009577302E-3</v>
          </cell>
          <cell r="DE476" t="e">
            <v>#DIV/0!</v>
          </cell>
        </row>
        <row r="477">
          <cell r="CZ477">
            <v>0</v>
          </cell>
          <cell r="DE477">
            <v>0</v>
          </cell>
        </row>
        <row r="478">
          <cell r="CZ478">
            <v>1.3203131677295551E-3</v>
          </cell>
          <cell r="DE478">
            <v>2.235858905317909</v>
          </cell>
        </row>
        <row r="479">
          <cell r="CZ479">
            <v>0</v>
          </cell>
          <cell r="DE479">
            <v>0</v>
          </cell>
        </row>
        <row r="480">
          <cell r="CZ480">
            <v>4.1172747070048371E-4</v>
          </cell>
          <cell r="DE480">
            <v>0.56450853892173347</v>
          </cell>
        </row>
        <row r="481">
          <cell r="CZ481">
            <v>0</v>
          </cell>
          <cell r="DE481">
            <v>0</v>
          </cell>
        </row>
        <row r="482">
          <cell r="CZ482">
            <v>2.002524944602142E-3</v>
          </cell>
          <cell r="DE482">
            <v>8.5072891052959143</v>
          </cell>
        </row>
        <row r="483">
          <cell r="CZ483">
            <v>0</v>
          </cell>
          <cell r="DE483">
            <v>0</v>
          </cell>
        </row>
        <row r="484">
          <cell r="CZ484">
            <v>0</v>
          </cell>
          <cell r="DE484" t="e">
            <v>#DIV/0!</v>
          </cell>
        </row>
        <row r="485">
          <cell r="CZ485">
            <v>1.4430772931206227E-3</v>
          </cell>
          <cell r="DE485">
            <v>3.0076274614682532</v>
          </cell>
        </row>
        <row r="486">
          <cell r="CZ486">
            <v>1.263842516560435E-4</v>
          </cell>
          <cell r="DE486">
            <v>2.0372521129374974E-2</v>
          </cell>
        </row>
        <row r="487">
          <cell r="CZ487">
            <v>0</v>
          </cell>
          <cell r="DE487">
            <v>0</v>
          </cell>
        </row>
        <row r="488">
          <cell r="CZ488">
            <v>1.5976109669247117E-3</v>
          </cell>
          <cell r="DE488">
            <v>2.9950956803788022</v>
          </cell>
        </row>
        <row r="489">
          <cell r="CZ489">
            <v>0</v>
          </cell>
          <cell r="DE489">
            <v>0</v>
          </cell>
        </row>
        <row r="490">
          <cell r="CZ490">
            <v>0</v>
          </cell>
          <cell r="DE490" t="e">
            <v>#DIV/0!</v>
          </cell>
        </row>
        <row r="491">
          <cell r="CZ491">
            <v>0</v>
          </cell>
          <cell r="DE491">
            <v>0</v>
          </cell>
        </row>
        <row r="492">
          <cell r="CZ492">
            <v>2.6810776892416742E-3</v>
          </cell>
          <cell r="DE492">
            <v>0.34522332601200811</v>
          </cell>
        </row>
        <row r="493">
          <cell r="CZ493">
            <v>0</v>
          </cell>
          <cell r="DE493">
            <v>0</v>
          </cell>
        </row>
        <row r="494">
          <cell r="CZ494">
            <v>5.5833065839707473E-3</v>
          </cell>
          <cell r="DE494">
            <v>4.1806021714408725</v>
          </cell>
        </row>
        <row r="495">
          <cell r="CZ495">
            <v>1.6295474322468491E-3</v>
          </cell>
          <cell r="DE495">
            <v>2.4361782437892852</v>
          </cell>
        </row>
        <row r="496">
          <cell r="CZ496">
            <v>5.6310373524945433E-4</v>
          </cell>
          <cell r="DE496">
            <v>1.5311557985656568</v>
          </cell>
        </row>
        <row r="497">
          <cell r="CZ497">
            <v>6.8402608977879238E-4</v>
          </cell>
          <cell r="DE497">
            <v>0.32986881835458265</v>
          </cell>
        </row>
        <row r="498">
          <cell r="CZ498">
            <v>0</v>
          </cell>
          <cell r="DE498" t="e">
            <v>#DIV/0!</v>
          </cell>
        </row>
        <row r="499">
          <cell r="CZ499">
            <v>1.6111973176111637E-4</v>
          </cell>
          <cell r="DE499" t="e">
            <v>#DIV/0!</v>
          </cell>
        </row>
        <row r="500">
          <cell r="CZ500">
            <v>5.4494647234928689E-4</v>
          </cell>
          <cell r="DE500">
            <v>0.19567696737263332</v>
          </cell>
        </row>
        <row r="501">
          <cell r="CZ501">
            <v>3.9871555799412079E-3</v>
          </cell>
          <cell r="DE501">
            <v>1.6541951038075393</v>
          </cell>
        </row>
        <row r="502">
          <cell r="CZ502">
            <v>0</v>
          </cell>
          <cell r="DE502">
            <v>0</v>
          </cell>
        </row>
        <row r="503">
          <cell r="CZ503">
            <v>2.6514585198067729E-3</v>
          </cell>
          <cell r="DE503">
            <v>3.5818108859303752</v>
          </cell>
        </row>
        <row r="504">
          <cell r="CZ504">
            <v>1.5146897483560855E-3</v>
          </cell>
          <cell r="DE504">
            <v>0.50127124357804209</v>
          </cell>
        </row>
        <row r="505">
          <cell r="CZ505">
            <v>1.9580748854091446E-3</v>
          </cell>
          <cell r="DE505">
            <v>3.4322336913225944</v>
          </cell>
        </row>
        <row r="506">
          <cell r="CZ506">
            <v>3.5208294767144184E-3</v>
          </cell>
          <cell r="DE506">
            <v>6.5791850719618026</v>
          </cell>
        </row>
        <row r="507">
          <cell r="CZ507">
            <v>3.2914189503016047E-3</v>
          </cell>
          <cell r="DE507" t="e">
            <v>#DIV/0!</v>
          </cell>
        </row>
        <row r="508">
          <cell r="CZ508">
            <v>2.1018324177027384E-3</v>
          </cell>
          <cell r="DE508">
            <v>6.9509612442821851</v>
          </cell>
        </row>
        <row r="509">
          <cell r="CZ509">
            <v>0</v>
          </cell>
          <cell r="DE509" t="e">
            <v>#DIV/0!</v>
          </cell>
        </row>
        <row r="510">
          <cell r="CZ510">
            <v>5.095548844259108E-3</v>
          </cell>
          <cell r="DE510">
            <v>50.72864985009786</v>
          </cell>
        </row>
        <row r="511">
          <cell r="CZ511">
            <v>2.7611161862544044E-3</v>
          </cell>
          <cell r="DE511">
            <v>3.5568463892146305</v>
          </cell>
        </row>
        <row r="512">
          <cell r="CZ512">
            <v>7.6434461829580282E-4</v>
          </cell>
          <cell r="DE512">
            <v>0.20050849743121685</v>
          </cell>
        </row>
        <row r="513">
          <cell r="CZ513">
            <v>0</v>
          </cell>
          <cell r="DE513">
            <v>0</v>
          </cell>
        </row>
        <row r="514">
          <cell r="CZ514">
            <v>2.8978402550526995E-3</v>
          </cell>
          <cell r="DE514">
            <v>0.95186451527786442</v>
          </cell>
        </row>
        <row r="515">
          <cell r="CZ515">
            <v>0</v>
          </cell>
          <cell r="DE515">
            <v>0</v>
          </cell>
        </row>
        <row r="516">
          <cell r="CZ516">
            <v>0</v>
          </cell>
          <cell r="DE516">
            <v>0</v>
          </cell>
        </row>
        <row r="517">
          <cell r="CZ517">
            <v>0</v>
          </cell>
          <cell r="DE517">
            <v>0</v>
          </cell>
        </row>
        <row r="518">
          <cell r="CZ518">
            <v>3.9413539909710074E-3</v>
          </cell>
          <cell r="DE518">
            <v>2.1326812908593067</v>
          </cell>
        </row>
        <row r="519">
          <cell r="CZ519">
            <v>0</v>
          </cell>
          <cell r="DE519" t="e">
            <v>#DIV/0!</v>
          </cell>
        </row>
        <row r="520">
          <cell r="CZ520">
            <v>0</v>
          </cell>
          <cell r="DE520">
            <v>0</v>
          </cell>
        </row>
        <row r="521">
          <cell r="CZ521">
            <v>0</v>
          </cell>
          <cell r="DE521" t="e">
            <v>#DIV/0!</v>
          </cell>
        </row>
        <row r="522">
          <cell r="CZ522">
            <v>0</v>
          </cell>
          <cell r="DE522">
            <v>0</v>
          </cell>
        </row>
        <row r="523">
          <cell r="CZ523">
            <v>1.7030035222384721E-3</v>
          </cell>
          <cell r="DE523">
            <v>8.4213568921111079</v>
          </cell>
        </row>
        <row r="524">
          <cell r="CZ524">
            <v>0</v>
          </cell>
          <cell r="DE524">
            <v>0</v>
          </cell>
        </row>
        <row r="525">
          <cell r="CZ525">
            <v>7.643114919821494E-4</v>
          </cell>
          <cell r="DE525">
            <v>0.41559943103924946</v>
          </cell>
        </row>
        <row r="526">
          <cell r="CZ526">
            <v>0</v>
          </cell>
          <cell r="DE526">
            <v>0</v>
          </cell>
        </row>
        <row r="527">
          <cell r="CZ527">
            <v>0</v>
          </cell>
          <cell r="DE527">
            <v>0</v>
          </cell>
        </row>
        <row r="528">
          <cell r="CZ528">
            <v>2.0196568612820824E-5</v>
          </cell>
          <cell r="DE528">
            <v>0.12030509845873015</v>
          </cell>
        </row>
        <row r="529">
          <cell r="CZ529">
            <v>3.4999837568910068E-3</v>
          </cell>
          <cell r="DE529">
            <v>8.671992513900129</v>
          </cell>
        </row>
        <row r="530">
          <cell r="CZ530">
            <v>1.0145058274402502E-3</v>
          </cell>
          <cell r="DE530" t="e">
            <v>#DIV/0!</v>
          </cell>
        </row>
        <row r="531">
          <cell r="CZ531">
            <v>1.915513210874187E-3</v>
          </cell>
          <cell r="DE531" t="e">
            <v>#DIV/0!</v>
          </cell>
        </row>
        <row r="532">
          <cell r="CZ532">
            <v>0</v>
          </cell>
          <cell r="DE532" t="e">
            <v>#DIV/0!</v>
          </cell>
        </row>
        <row r="533">
          <cell r="CZ533">
            <v>8.906449018120686E-4</v>
          </cell>
          <cell r="DE533">
            <v>0.82709755190376943</v>
          </cell>
        </row>
        <row r="534">
          <cell r="CZ534">
            <v>1.5895254553559396E-3</v>
          </cell>
          <cell r="DE534">
            <v>0.74250802954997497</v>
          </cell>
        </row>
        <row r="535">
          <cell r="CZ535">
            <v>1.3009150213491192E-2</v>
          </cell>
          <cell r="DE535">
            <v>2.2044542189170722</v>
          </cell>
        </row>
        <row r="536">
          <cell r="CZ536">
            <v>5.3073221871620712E-3</v>
          </cell>
          <cell r="DE536">
            <v>0.68820820515692782</v>
          </cell>
        </row>
        <row r="537">
          <cell r="CZ537">
            <v>1.499180512139742E-2</v>
          </cell>
          <cell r="DE537">
            <v>1.3714781224295232</v>
          </cell>
        </row>
        <row r="538">
          <cell r="CZ538">
            <v>1.9002397083597536E-2</v>
          </cell>
          <cell r="DE538">
            <v>1.3398909070048142</v>
          </cell>
        </row>
        <row r="539">
          <cell r="CZ539">
            <v>1.3740224071569836E-2</v>
          </cell>
          <cell r="DE539">
            <v>1.3833060984396075</v>
          </cell>
        </row>
        <row r="540">
          <cell r="CZ540">
            <v>2.735508105842323E-3</v>
          </cell>
          <cell r="DE540">
            <v>0.77911873287558553</v>
          </cell>
        </row>
        <row r="541">
          <cell r="CZ541">
            <v>4.5363554801219159E-3</v>
          </cell>
          <cell r="DE541">
            <v>2.7188952251673006</v>
          </cell>
        </row>
        <row r="542">
          <cell r="CZ542">
            <v>1.1549746269579213E-2</v>
          </cell>
          <cell r="DE542">
            <v>1.9242169062874239</v>
          </cell>
        </row>
        <row r="543">
          <cell r="CZ543">
            <v>7.0670845840824061E-3</v>
          </cell>
          <cell r="DE543">
            <v>2.6726006050009037</v>
          </cell>
        </row>
        <row r="544">
          <cell r="CZ544">
            <v>9.3938326711684034E-3</v>
          </cell>
          <cell r="DE544">
            <v>2.1654917722571421</v>
          </cell>
        </row>
        <row r="545">
          <cell r="CZ545">
            <v>5.8612463054652187E-3</v>
          </cell>
          <cell r="DE545">
            <v>1.1867935388496347</v>
          </cell>
        </row>
        <row r="546">
          <cell r="CZ546">
            <v>1.0894353831739298E-3</v>
          </cell>
          <cell r="DE546">
            <v>1.6241188291928568</v>
          </cell>
        </row>
        <row r="547">
          <cell r="CZ547">
            <v>0</v>
          </cell>
          <cell r="DE547" t="e">
            <v>#DIV/0!</v>
          </cell>
        </row>
        <row r="548">
          <cell r="CZ548">
            <v>7.0729000755204543E-4</v>
          </cell>
          <cell r="DE548">
            <v>3.526531361855572E-2</v>
          </cell>
        </row>
        <row r="549">
          <cell r="CZ549">
            <v>9.0934106356702494E-4</v>
          </cell>
          <cell r="DE549">
            <v>6.2226775064860407E-2</v>
          </cell>
        </row>
        <row r="550">
          <cell r="CZ550">
            <v>3.3277581551221878E-3</v>
          </cell>
          <cell r="DE550">
            <v>0.23135595857448091</v>
          </cell>
        </row>
        <row r="551">
          <cell r="CZ551">
            <v>4.8112696929881859E-3</v>
          </cell>
          <cell r="DE551">
            <v>0.3052326808029352</v>
          </cell>
        </row>
        <row r="552">
          <cell r="CZ552">
            <v>4.4880292566578679E-3</v>
          </cell>
          <cell r="DE552">
            <v>0.28292088832455597</v>
          </cell>
        </row>
        <row r="553">
          <cell r="CZ553">
            <v>6.0784219464869536E-3</v>
          </cell>
          <cell r="DE553">
            <v>0.41845251637819175</v>
          </cell>
        </row>
        <row r="554">
          <cell r="CZ554">
            <v>0</v>
          </cell>
          <cell r="DE554">
            <v>0</v>
          </cell>
        </row>
        <row r="555">
          <cell r="CZ555">
            <v>6.374259045669026E-3</v>
          </cell>
          <cell r="DE555">
            <v>0.44102565096239815</v>
          </cell>
        </row>
        <row r="556">
          <cell r="CZ556">
            <v>1.607583605802438E-3</v>
          </cell>
          <cell r="DE556">
            <v>1.011074763642519</v>
          </cell>
        </row>
        <row r="557">
          <cell r="CZ557">
            <v>4.3983249927393928E-3</v>
          </cell>
          <cell r="DE557">
            <v>0.96962318160767547</v>
          </cell>
        </row>
        <row r="558">
          <cell r="CZ558">
            <v>3.0193897583620549E-3</v>
          </cell>
          <cell r="DE558">
            <v>0.82431271166166931</v>
          </cell>
        </row>
        <row r="559">
          <cell r="CZ559">
            <v>1.488658469581653E-3</v>
          </cell>
          <cell r="DE559">
            <v>0.74426035487180497</v>
          </cell>
        </row>
        <row r="560">
          <cell r="CZ560">
            <v>4.2768924264395521E-3</v>
          </cell>
          <cell r="DE560">
            <v>31.42970697234324</v>
          </cell>
        </row>
        <row r="561">
          <cell r="CZ561">
            <v>4.5095281226506289E-3</v>
          </cell>
          <cell r="DE561" t="e">
            <v>#DIV/0!</v>
          </cell>
        </row>
        <row r="562">
          <cell r="CZ562">
            <v>3.6257657203284084E-3</v>
          </cell>
          <cell r="DE562">
            <v>1.2030509845873012</v>
          </cell>
        </row>
        <row r="563">
          <cell r="CZ563">
            <v>0</v>
          </cell>
          <cell r="DE563">
            <v>0</v>
          </cell>
        </row>
        <row r="564">
          <cell r="CZ564">
            <v>0</v>
          </cell>
          <cell r="DE564">
            <v>0</v>
          </cell>
        </row>
        <row r="565">
          <cell r="CZ565">
            <v>4.0217159328663366E-3</v>
          </cell>
          <cell r="DE565">
            <v>4.7196615549194112</v>
          </cell>
        </row>
        <row r="566">
          <cell r="CZ566">
            <v>3.0120658995753963E-3</v>
          </cell>
          <cell r="DE566" t="e">
            <v>#DIV/0!</v>
          </cell>
        </row>
        <row r="567">
          <cell r="CZ567">
            <v>0</v>
          </cell>
          <cell r="DE567">
            <v>0</v>
          </cell>
        </row>
        <row r="568">
          <cell r="CZ568">
            <v>4.1461770116890591E-4</v>
          </cell>
          <cell r="DE568" t="e">
            <v>#DIV/0!</v>
          </cell>
        </row>
        <row r="569">
          <cell r="CZ569">
            <v>0</v>
          </cell>
          <cell r="DE569">
            <v>0</v>
          </cell>
        </row>
        <row r="570">
          <cell r="CZ570">
            <v>1.472057595706426E-3</v>
          </cell>
          <cell r="DE570">
            <v>0.48915259812890266</v>
          </cell>
        </row>
        <row r="571">
          <cell r="CZ571">
            <v>0</v>
          </cell>
          <cell r="DE571">
            <v>0</v>
          </cell>
        </row>
        <row r="572">
          <cell r="CZ572">
            <v>1.6482208373031822E-3</v>
          </cell>
          <cell r="DE572">
            <v>2.4963307930186502</v>
          </cell>
        </row>
        <row r="573">
          <cell r="CZ573">
            <v>1.1805217349237416E-3</v>
          </cell>
          <cell r="DE573">
            <v>0.73708053281052976</v>
          </cell>
        </row>
        <row r="574">
          <cell r="CZ574">
            <v>0</v>
          </cell>
          <cell r="DE574">
            <v>0</v>
          </cell>
        </row>
        <row r="575">
          <cell r="CZ575">
            <v>1.7125840734552331E-3</v>
          </cell>
          <cell r="DE575">
            <v>0.52685336221581813</v>
          </cell>
        </row>
        <row r="576">
          <cell r="CZ576">
            <v>2.8794010089914254E-3</v>
          </cell>
          <cell r="DE576">
            <v>0.44333885764203318</v>
          </cell>
        </row>
        <row r="577">
          <cell r="CZ577">
            <v>0</v>
          </cell>
          <cell r="DE577">
            <v>0</v>
          </cell>
        </row>
        <row r="578">
          <cell r="CZ578">
            <v>0</v>
          </cell>
          <cell r="DE578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9140A4-8728-4756-9C5E-2A383BBD1D35}" name="Tabela2" displayName="Tabela2" ref="B1:AS578" totalsRowShown="0" headerRowDxfId="50" dataDxfId="49" headerRowBorderDxfId="95" tableBorderDxfId="96">
  <autoFilter ref="B1:AS578" xr:uid="{E89140A4-8728-4756-9C5E-2A383BBD1D35}"/>
  <sortState xmlns:xlrd2="http://schemas.microsoft.com/office/spreadsheetml/2017/richdata2" ref="B2:AS578">
    <sortCondition ref="C1:C578"/>
  </sortState>
  <tableColumns count="44">
    <tableColumn id="1" xr3:uid="{EE3B52DE-4F91-4FD6-A66A-387C3E99BF1A}" name="Sample" dataDxfId="94"/>
    <tableColumn id="139" xr3:uid="{11884846-82CC-4312-82F1-070E5186C3BC}" name="Origin" dataDxfId="93"/>
    <tableColumn id="3" xr3:uid="{E8489AD6-DE06-4B15-8B3B-5CA5F5C666CD}" name="Oxides:" dataDxfId="92"/>
    <tableColumn id="4" xr3:uid="{DE4FB1EF-CA30-482A-B2D8-ECF66F4B813E}" name="Na2O  " dataDxfId="91"/>
    <tableColumn id="5" xr3:uid="{2A363CB7-3BD4-4D60-8444-3EC8A084E61F}" name="K2O   " dataDxfId="90"/>
    <tableColumn id="6" xr3:uid="{6FE0A0CB-205D-49BB-B2B5-534F9A9E0BAA}" name="MgO" dataDxfId="89"/>
    <tableColumn id="7" xr3:uid="{DE884D32-B3DA-4FD8-9960-58FC0C43E477}" name="Al2O3" dataDxfId="88"/>
    <tableColumn id="9" xr3:uid="{FEF6B536-C864-43A4-A5BC-50C2F456B398}" name="CaO" dataDxfId="87"/>
    <tableColumn id="10" xr3:uid="{A5288908-3AF1-4E39-AAD0-6FCAFAEFFB70}" name="Sc2O3" dataDxfId="86"/>
    <tableColumn id="11" xr3:uid="{94DFBE99-71E3-404E-9B4C-21320216A377}" name="TiO2" dataDxfId="85"/>
    <tableColumn id="12" xr3:uid="{AB647AD5-81D5-46FC-8111-E3C136C3C4B0}" name="MnO" dataDxfId="84"/>
    <tableColumn id="13" xr3:uid="{7D623EE4-A8E7-4010-A63E-576E440CAB8C}" name="FeO" dataDxfId="83"/>
    <tableColumn id="14" xr3:uid="{9E44FA58-36C7-4C13-AF50-A49A2F637A64}" name="ZnO" dataDxfId="82"/>
    <tableColumn id="15" xr3:uid="{A22E28C8-0AFA-415E-B713-666F56AF0D35}" name="ZrO2" dataDxfId="81"/>
    <tableColumn id="16" xr3:uid="{605201E0-9A17-47F7-82AA-799C85B384F9}" name="Nb2O5" dataDxfId="80"/>
    <tableColumn id="17" xr3:uid="{5339F2E5-F5C1-4B1A-8378-C31C80E15A0E}" name="SnO2" dataDxfId="79"/>
    <tableColumn id="18" xr3:uid="{E6144E02-8FAC-40A8-ABD4-6B8B0BCC756D}" name="Sb2O5" dataDxfId="78"/>
    <tableColumn id="19" xr3:uid="{D4CF7B94-3C9D-40A4-A28F-E000DA8CEDC3}" name="Ta2O5" dataDxfId="77"/>
    <tableColumn id="20" xr3:uid="{52C6A7AC-011C-4147-AB06-3BB4E3E0213D}" name="WO3" dataDxfId="76"/>
    <tableColumn id="21" xr3:uid="{FA255528-303B-403D-8EFE-EE75D5C98007}" name="ThO2" dataDxfId="75"/>
    <tableColumn id="22" xr3:uid="{0E67E203-1A4A-4F28-AB97-5D7B511BD0AF}" name="UO2" dataDxfId="74"/>
    <tableColumn id="23" xr3:uid="{9055793E-E9ED-4723-8581-F57FB640F1CD}" name="In2O3" dataDxfId="73"/>
    <tableColumn id="24" xr3:uid="{0EE9AC19-A52E-4AFB-AFDC-B36E7D331F08}" name="Sum" dataDxfId="72"/>
    <tableColumn id="25" xr3:uid="{743A9E4B-FF4C-4C07-A952-56361C471735}" name="Kolumna2" dataDxfId="71"/>
    <tableColumn id="88" xr3:uid="{E6271742-87AA-4C8D-9250-98EF869C56FB}" name="Atomic:" dataDxfId="70"/>
    <tableColumn id="89" xr3:uid="{22929D1B-18D9-4C49-984A-37107120FA34}" name="Mg15" dataDxfId="69"/>
    <tableColumn id="90" xr3:uid="{43D6E4A8-0695-47DB-9BA4-18BDEE8A1205}" name="Al16" dataDxfId="68"/>
    <tableColumn id="91" xr3:uid="{2CF90FC2-DC0A-462A-83BE-EC90ADB8AF7D}" name="Si17" dataDxfId="67"/>
    <tableColumn id="92" xr3:uid="{E1222D1C-1FCE-43FF-964B-420A287D312E}" name="Ca18" dataDxfId="66"/>
    <tableColumn id="93" xr3:uid="{BCF063A7-53EE-48CA-B803-8470D0955B4F}" name="Sc19" dataDxfId="65"/>
    <tableColumn id="94" xr3:uid="{C8227A87-B94F-4356-AAA7-4B80CF6B3623}" name="Ti20" dataDxfId="64"/>
    <tableColumn id="95" xr3:uid="{BB670C31-61D5-4712-A28B-AC1EEC0A9D3E}" name="Mn  (II)21" dataDxfId="63"/>
    <tableColumn id="96" xr3:uid="{2EFE6350-18C2-4BAE-882E-C5A02422FD78}" name="Fe (II)22" dataDxfId="62"/>
    <tableColumn id="97" xr3:uid="{31D7CFC0-CE34-49CF-B56D-CEC45CF8AF63}" name="Fe (III)23" dataDxfId="61"/>
    <tableColumn id="98" xr3:uid="{56BA848E-D2E1-4B48-AD87-D1B85B1CE4F9}" name="Zn24" dataDxfId="60"/>
    <tableColumn id="99" xr3:uid="{4F178095-2816-4122-A80B-7EB90CC76EFB}" name="Zr25" dataDxfId="59"/>
    <tableColumn id="100" xr3:uid="{F5F395B9-5C1A-4061-A8AA-BF5E8FE538B7}" name="Nb26" dataDxfId="58"/>
    <tableColumn id="101" xr3:uid="{738661A9-10E4-46C9-B671-237558DF628C}" name="Sn27" dataDxfId="57"/>
    <tableColumn id="102" xr3:uid="{FE205F88-80A8-4E22-B773-4011730EF773}" name="Sb28" dataDxfId="56"/>
    <tableColumn id="103" xr3:uid="{9E16823E-3927-4A3B-BE50-40CA4CDDBEC4}" name="Ta29" dataDxfId="55"/>
    <tableColumn id="104" xr3:uid="{4D028820-9575-4C6D-87DC-BC82CC6C2AE2}" name="W30" dataDxfId="54"/>
    <tableColumn id="105" xr3:uid="{9CB550B0-6409-4391-82EB-A0209141602C}" name="Th31" dataDxfId="53"/>
    <tableColumn id="106" xr3:uid="{BBD866FD-B29C-4F93-97CD-7BB163B9EEEA}" name="U" dataDxfId="52"/>
    <tableColumn id="8" xr3:uid="{BD926807-1D07-4ED2-932A-E5C1149CEE08}" name="Sum2" dataDxfId="51">
      <calculatedColumnFormula>SUM(Tabela2[[#This Row],[Mg15]:[U]])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8B6671-46C0-49D1-BFEA-A23CA98CF449}" name="Tabela3" displayName="Tabela3" ref="A3:AU206" totalsRowShown="0" headerRowDxfId="0" dataDxfId="1">
  <autoFilter ref="A3:AU206" xr:uid="{908B6671-46C0-49D1-BFEA-A23CA98CF449}"/>
  <tableColumns count="47">
    <tableColumn id="3" xr3:uid="{8CCE0AFC-93D7-478A-ABFE-3FC50E233A46}" name="Zone" dataDxfId="48"/>
    <tableColumn id="4" xr3:uid="{4F513AD7-7A3A-4847-B973-D4515FBB6F33}" name="Sample" dataDxfId="47"/>
    <tableColumn id="7" xr3:uid="{E682AFF0-DCE7-4E9D-9827-8915B67AA8B1}" name="Mn/(Mn+Fe)" dataDxfId="46"/>
    <tableColumn id="8" xr3:uid="{095E28DC-3C6C-45BC-9C1A-BD4D9C3D8DD6}" name="Ta/(Nb+Ta)" dataDxfId="45"/>
    <tableColumn id="9" xr3:uid="{4F6811CF-081F-44B0-B0A7-307D3AFB0C77}" name="Kolumna1" dataDxfId="44"/>
    <tableColumn id="10" xr3:uid="{25B0A2BB-B9B0-4EC7-88C5-9574E47B869F}" name="Kolumna2" dataDxfId="43"/>
    <tableColumn id="11" xr3:uid="{422E44AD-368C-426F-AC3B-5DCF320BB135}" name="Oxides" dataDxfId="42"/>
    <tableColumn id="12" xr3:uid="{3DF5EDFF-1A62-46FB-A202-B11D83216757}" name="MgO" dataDxfId="41"/>
    <tableColumn id="13" xr3:uid="{BF59E2A1-3445-40EF-AA99-C700940A0FCE}" name="Al2O3" dataDxfId="40"/>
    <tableColumn id="14" xr3:uid="{95A9507F-DD29-4EC3-9B21-3271052BDE26}" name="SiO2" dataDxfId="39"/>
    <tableColumn id="15" xr3:uid="{13897C0E-FB87-474B-9B47-98CEA148B8ED}" name="CaO" dataDxfId="38"/>
    <tableColumn id="16" xr3:uid="{BB2B9AEF-B00B-4B73-8667-59A2754E6242}" name="Sc2O3" dataDxfId="37"/>
    <tableColumn id="17" xr3:uid="{32ED2374-09DD-4366-827F-5E1E3D3399B7}" name="TiO2" dataDxfId="36"/>
    <tableColumn id="18" xr3:uid="{C1E9992F-B1CE-4C86-ACED-4C27238DC337}" name="MnO" dataDxfId="35"/>
    <tableColumn id="19" xr3:uid="{FBD93AF8-4E1A-47B8-89F1-FBC7107EB70D}" name="FeO" dataDxfId="34"/>
    <tableColumn id="20" xr3:uid="{F285CDC3-DB3B-444F-B4C7-36E409924C26}" name="ZnO" dataDxfId="33"/>
    <tableColumn id="21" xr3:uid="{7F58B870-AFB1-44FD-B773-4D90183D18F0}" name="ZrO2" dataDxfId="32"/>
    <tableColumn id="22" xr3:uid="{FFB91314-CFDD-4BD4-9BFB-420C955A94B0}" name="Nb2O5" dataDxfId="31"/>
    <tableColumn id="23" xr3:uid="{DBCCC809-5381-479C-A124-FF0796DF4BEB}" name="SnO2" dataDxfId="30"/>
    <tableColumn id="24" xr3:uid="{FE314E55-5FA9-4A4A-B38B-02586B6FED1E}" name="Sb2O5" dataDxfId="29"/>
    <tableColumn id="25" xr3:uid="{DE07C10A-7906-4BFB-85CF-6DD2C02FCCB2}" name="Ta2O5" dataDxfId="28"/>
    <tableColumn id="26" xr3:uid="{CD0EBC21-BD4F-4AB7-88C5-9AE2F04A408F}" name="WO3" dataDxfId="27"/>
    <tableColumn id="27" xr3:uid="{AEFA083A-8D11-41D7-9076-7306C3833F04}" name="ThO2" dataDxfId="26"/>
    <tableColumn id="28" xr3:uid="{0037F17E-3FCA-49C8-8F0A-4386EA43E4A3}" name="UO2" dataDxfId="25"/>
    <tableColumn id="29" xr3:uid="{3E1CA33A-FD91-4C31-8E52-6BEE80007950}" name="Sum" dataDxfId="24"/>
    <tableColumn id="30" xr3:uid="{773CC9A0-7284-4DB7-B786-DF8270ACD6FD}" name="Kolumna4" dataDxfId="23"/>
    <tableColumn id="92" xr3:uid="{1BFD66C3-992C-4E03-A57E-666E9F35A5B1}" name="Atomic:" dataDxfId="22"/>
    <tableColumn id="95" xr3:uid="{31B7C505-22AB-414C-95E9-D90B0D1823D1}" name="Mg16" dataDxfId="21"/>
    <tableColumn id="96" xr3:uid="{A7369D1D-4BA6-450F-9F1B-0CCDDAE89601}" name="Al17" dataDxfId="20"/>
    <tableColumn id="97" xr3:uid="{C9C1C026-D00D-4C02-B5AE-94CD092079BF}" name="Si18" dataDxfId="19"/>
    <tableColumn id="98" xr3:uid="{D1D28CC7-5A37-4BD8-AFB1-4B8392A8F1EB}" name="Ca19" dataDxfId="18"/>
    <tableColumn id="99" xr3:uid="{0DD4A60E-3AD2-44DD-9D10-36A6A82805D5}" name="Sc20" dataDxfId="17"/>
    <tableColumn id="100" xr3:uid="{A4228B97-D32A-41AE-9456-F096D65CB6DB}" name="Ti21" dataDxfId="16"/>
    <tableColumn id="101" xr3:uid="{E0F294C5-BE91-4060-A856-D4D96183A4AB}" name="Mn  (II)22" dataDxfId="15"/>
    <tableColumn id="102" xr3:uid="{8C7D4766-BE17-4982-8905-399892648BB4}" name="Fe (II)23" dataDxfId="14"/>
    <tableColumn id="103" xr3:uid="{5F5AC5B5-472A-47A3-951C-6F17EC4B0F05}" name="Fe (III)24" dataDxfId="13"/>
    <tableColumn id="104" xr3:uid="{D62EC827-E371-4A36-8B45-06D6239A5388}" name="Zn25" dataDxfId="12"/>
    <tableColumn id="105" xr3:uid="{5DCDD55B-6FB6-4B54-A50A-3020439F6574}" name="Zr26" dataDxfId="11"/>
    <tableColumn id="106" xr3:uid="{E63869D7-4E4A-47F5-8118-D6719EB097E4}" name="Nb27" dataDxfId="10"/>
    <tableColumn id="107" xr3:uid="{28694010-4EA6-4601-BEF5-2F2638483B3D}" name="Sn28" dataDxfId="9"/>
    <tableColumn id="108" xr3:uid="{29613004-7D6D-4B7B-97F7-B1BA74D952F6}" name="Sb29" dataDxfId="8"/>
    <tableColumn id="109" xr3:uid="{73425F36-067D-4F25-878F-20A8973AC910}" name="Ta30" dataDxfId="7"/>
    <tableColumn id="110" xr3:uid="{A8DB99F1-BBA4-4556-A782-9BB37E97F9AE}" name="W31" dataDxfId="6"/>
    <tableColumn id="111" xr3:uid="{0F9B40DD-15BB-4938-B1D4-6F4B89C409DD}" name="Th32" dataDxfId="5"/>
    <tableColumn id="112" xr3:uid="{DFDE15B3-AEE4-47B5-8834-E862D677C6DC}" name="U" dataDxfId="4"/>
    <tableColumn id="113" xr3:uid="{941607BE-145B-4EB8-8A6C-B55963D082AA}" name="Kolumna33" dataDxfId="3"/>
    <tableColumn id="114" xr3:uid="{94901954-1EA4-4093-8FF1-51A132D05D89}" name="sum34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8C5E30-D3C1-401C-9215-7CF99EAF9617}" name="Tabela1" displayName="Tabela1" ref="A3:AL26" totalsRowShown="0" headerRowDxfId="98" dataDxfId="97" headerRowBorderDxfId="138" tableBorderDxfId="139" totalsRowBorderDxfId="137">
  <autoFilter ref="A3:AL26" xr:uid="{538C5E30-D3C1-401C-9215-7CF99EAF9617}"/>
  <sortState xmlns:xlrd2="http://schemas.microsoft.com/office/spreadsheetml/2017/richdata2" ref="A4:AL26">
    <sortCondition ref="A3:A26"/>
  </sortState>
  <tableColumns count="38">
    <tableColumn id="1" xr3:uid="{A6D80C4C-B234-490F-90C7-79F1034F1DD2}" name="Sample no" dataDxfId="136"/>
    <tableColumn id="2" xr3:uid="{A8767770-465D-46CF-802F-2C94577EDA19}" name="deposit type" dataDxfId="135"/>
    <tableColumn id="6" xr3:uid="{0FF2CEDE-9DE1-4F63-A8DB-339837E691E4}" name="MgO" dataDxfId="134"/>
    <tableColumn id="7" xr3:uid="{47F378A9-0D83-463A-A417-C4F6955CB036}" name="Al2O3" dataDxfId="133"/>
    <tableColumn id="9" xr3:uid="{EF1060D2-2CBE-457F-8A9D-680BF719CEA9}" name="CaO" dataDxfId="132"/>
    <tableColumn id="10" xr3:uid="{A153CC8F-A866-4A6D-A29C-DF1201D4E39D}" name="Sc2O3" dataDxfId="131"/>
    <tableColumn id="11" xr3:uid="{685DC6F4-4F0D-49EE-984B-1F8C7FB2BEC1}" name="TiO2" dataDxfId="130"/>
    <tableColumn id="12" xr3:uid="{21A9FD78-94B1-4CA4-AD4A-AFCE4EC1B364}" name="MnO" dataDxfId="129"/>
    <tableColumn id="13" xr3:uid="{6CBEB6BC-1FE9-4049-A6DD-F0CA536C0136}" name="FeO" dataDxfId="128"/>
    <tableColumn id="14" xr3:uid="{CAFE8C6F-ADB4-462D-B1FB-EB42A04F0BFA}" name="ZnO" dataDxfId="127"/>
    <tableColumn id="15" xr3:uid="{A665D009-91F9-40E9-9A9B-A8CB36D856CE}" name="ZrO2" dataDxfId="126"/>
    <tableColumn id="16" xr3:uid="{01CC84BE-E30F-4E29-BF93-33CDE467536E}" name="Nb2O5" dataDxfId="125"/>
    <tableColumn id="17" xr3:uid="{4202DF22-B1F6-40D9-9D83-EB42A691DA0B}" name="SnO2" dataDxfId="124"/>
    <tableColumn id="18" xr3:uid="{ED48D6A8-67A4-459E-8C81-5DB1CA2975E3}" name="Sb2O5" dataDxfId="123"/>
    <tableColumn id="19" xr3:uid="{6482EF9A-3BBB-4DB9-8A73-C8A0DCAACF9A}" name="Ta2O5" dataDxfId="122"/>
    <tableColumn id="20" xr3:uid="{1F472AEE-19E2-4F98-9F27-A9A16DACEBA9}" name="WO3" dataDxfId="121"/>
    <tableColumn id="23" xr3:uid="{8F4603A8-97CD-488E-B525-F5E3ED8B2CE6}" name="In2O3" dataDxfId="120"/>
    <tableColumn id="24" xr3:uid="{34AA7F81-C824-45EE-A30D-EEEDD47862BD}" name="Sum" dataDxfId="119"/>
    <tableColumn id="88" xr3:uid="{0CA86399-1860-4B1A-A007-14FD66D30463}" name="Atomic:" dataDxfId="118"/>
    <tableColumn id="89" xr3:uid="{DB597719-691D-4C9B-BFDA-F977640E09A2}" name="Mg14" dataDxfId="117"/>
    <tableColumn id="90" xr3:uid="{D6F00B64-3AEE-4BA4-A76C-8A6777831864}" name="Al15" dataDxfId="116"/>
    <tableColumn id="91" xr3:uid="{9AF7C66C-6A9C-44DF-BDCC-041FB65B3815}" name="Si16" dataDxfId="115"/>
    <tableColumn id="92" xr3:uid="{A9C0405D-BEA9-4C95-959C-4B8A92EED1BF}" name="Ca17" dataDxfId="114"/>
    <tableColumn id="93" xr3:uid="{417D4493-3C53-479A-BBB9-6FA2C1F6CEE0}" name="Sc18" dataDxfId="113"/>
    <tableColumn id="94" xr3:uid="{0C8EE557-99FC-47E8-873F-02DA1950A6BF}" name="Ti19" dataDxfId="112"/>
    <tableColumn id="95" xr3:uid="{98FB3EF1-8C9D-4713-8C14-513F952B8FB9}" name="Mn  (II)20" dataDxfId="111"/>
    <tableColumn id="96" xr3:uid="{AAE13BB5-0B8B-4478-9DDB-A032293D3800}" name="Fe (II)21" dataDxfId="110"/>
    <tableColumn id="97" xr3:uid="{4F34EFE1-A7FF-4DD7-AE41-DEFC312AA42E}" name="Fe (III)22" dataDxfId="109"/>
    <tableColumn id="98" xr3:uid="{A93860E4-521E-4234-B8CD-0EED9700A069}" name="Zn23" dataDxfId="108"/>
    <tableColumn id="99" xr3:uid="{593D6959-962E-41B0-A3EB-300FD08441F1}" name="Zr24" dataDxfId="107"/>
    <tableColumn id="100" xr3:uid="{7249568B-B4CE-48C1-9FD4-9BEB846992B3}" name="Nb25" dataDxfId="106"/>
    <tableColumn id="101" xr3:uid="{44745E82-4875-42DC-BE2A-BA289455CD6A}" name="Sn26" dataDxfId="105"/>
    <tableColumn id="102" xr3:uid="{5EC9DEF9-17C3-4D86-A32A-7BB1B659A85F}" name="Sb27" dataDxfId="104"/>
    <tableColumn id="103" xr3:uid="{CCBCC068-E6DE-4653-8298-590AEDFD6526}" name="Ta28" dataDxfId="103"/>
    <tableColumn id="104" xr3:uid="{BE05CDC6-B76E-4C84-8B74-4408DA5A2781}" name="W29" dataDxfId="102"/>
    <tableColumn id="105" xr3:uid="{8F07E1C3-ADED-4DB1-ABAD-7442D874415A}" name="Th30" dataDxfId="101"/>
    <tableColumn id="106" xr3:uid="{14F0B523-E55C-4CD6-A441-6F7FFE8F3FFC}" name="U" dataDxfId="100"/>
    <tableColumn id="108" xr3:uid="{7265F8D9-D6E1-4AE9-BCEF-CD4B16847B39}" name="sum32" dataDxfId="9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4810C-B522-4FC1-AFE3-757668AFEB92}">
  <dimension ref="A1:AS584"/>
  <sheetViews>
    <sheetView tabSelected="1" topLeftCell="B1" workbookViewId="0">
      <selection activeCell="AZ12" sqref="AZ12"/>
    </sheetView>
  </sheetViews>
  <sheetFormatPr defaultColWidth="8.85546875" defaultRowHeight="15" x14ac:dyDescent="0.25"/>
  <cols>
    <col min="1" max="1" width="27.7109375" style="9" hidden="1" customWidth="1"/>
    <col min="2" max="3" width="24.5703125" style="9" customWidth="1"/>
    <col min="4" max="4" width="13.7109375" style="9" customWidth="1"/>
    <col min="5" max="9" width="11" style="9" customWidth="1"/>
    <col min="10" max="23" width="12" style="9" customWidth="1"/>
    <col min="24" max="24" width="12" style="28" customWidth="1"/>
    <col min="25" max="30" width="12" style="9" customWidth="1"/>
    <col min="31" max="32" width="8.85546875" style="9"/>
    <col min="33" max="33" width="11" style="9" customWidth="1"/>
    <col min="34" max="34" width="9.7109375" style="9" customWidth="1"/>
    <col min="35" max="35" width="10.28515625" style="9" customWidth="1"/>
    <col min="36" max="44" width="8.85546875" style="9"/>
    <col min="45" max="45" width="12.42578125" style="9" customWidth="1"/>
    <col min="46" max="16384" width="8.85546875" style="9"/>
  </cols>
  <sheetData>
    <row r="1" spans="2:45" s="24" customFormat="1" x14ac:dyDescent="0.25">
      <c r="B1" s="20" t="s">
        <v>53</v>
      </c>
      <c r="C1" s="20" t="s">
        <v>55</v>
      </c>
      <c r="D1" s="21" t="s">
        <v>1</v>
      </c>
      <c r="E1" s="21" t="s">
        <v>56</v>
      </c>
      <c r="F1" s="21" t="s">
        <v>2</v>
      </c>
      <c r="G1" s="21" t="s">
        <v>3</v>
      </c>
      <c r="H1" s="21" t="s">
        <v>4</v>
      </c>
      <c r="I1" s="21" t="s">
        <v>6</v>
      </c>
      <c r="J1" s="21" t="s">
        <v>7</v>
      </c>
      <c r="K1" s="21" t="s">
        <v>8</v>
      </c>
      <c r="L1" s="21" t="s">
        <v>9</v>
      </c>
      <c r="M1" s="21" t="s">
        <v>10</v>
      </c>
      <c r="N1" s="21" t="s">
        <v>11</v>
      </c>
      <c r="O1" s="21" t="s">
        <v>12</v>
      </c>
      <c r="P1" s="21" t="s">
        <v>13</v>
      </c>
      <c r="Q1" s="21" t="s">
        <v>14</v>
      </c>
      <c r="R1" s="21" t="s">
        <v>15</v>
      </c>
      <c r="S1" s="21" t="s">
        <v>16</v>
      </c>
      <c r="T1" s="21" t="s">
        <v>17</v>
      </c>
      <c r="U1" s="21" t="s">
        <v>18</v>
      </c>
      <c r="V1" s="21" t="s">
        <v>19</v>
      </c>
      <c r="W1" s="21" t="s">
        <v>20</v>
      </c>
      <c r="X1" s="22" t="s">
        <v>21</v>
      </c>
      <c r="Y1" s="21" t="s">
        <v>23</v>
      </c>
      <c r="Z1" s="23" t="s">
        <v>25</v>
      </c>
      <c r="AA1" s="23" t="s">
        <v>57</v>
      </c>
      <c r="AB1" s="23" t="s">
        <v>58</v>
      </c>
      <c r="AC1" s="23" t="s">
        <v>59</v>
      </c>
      <c r="AD1" s="23" t="s">
        <v>60</v>
      </c>
      <c r="AE1" s="23" t="s">
        <v>61</v>
      </c>
      <c r="AF1" s="23" t="s">
        <v>62</v>
      </c>
      <c r="AG1" s="23" t="s">
        <v>63</v>
      </c>
      <c r="AH1" s="23" t="s">
        <v>64</v>
      </c>
      <c r="AI1" s="23" t="s">
        <v>65</v>
      </c>
      <c r="AJ1" s="23" t="s">
        <v>66</v>
      </c>
      <c r="AK1" s="23" t="s">
        <v>67</v>
      </c>
      <c r="AL1" s="23" t="s">
        <v>68</v>
      </c>
      <c r="AM1" s="23" t="s">
        <v>69</v>
      </c>
      <c r="AN1" s="23" t="s">
        <v>70</v>
      </c>
      <c r="AO1" s="23" t="s">
        <v>71</v>
      </c>
      <c r="AP1" s="23" t="s">
        <v>72</v>
      </c>
      <c r="AQ1" s="23" t="s">
        <v>73</v>
      </c>
      <c r="AR1" s="23" t="s">
        <v>43</v>
      </c>
      <c r="AS1" s="23" t="s">
        <v>627</v>
      </c>
    </row>
    <row r="2" spans="2:45" x14ac:dyDescent="0.25">
      <c r="B2" s="6"/>
      <c r="C2" s="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5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>
        <f>SUM(Tabela2[[#This Row],[Mg15]:[U]])</f>
        <v>0</v>
      </c>
    </row>
    <row r="3" spans="2:45" x14ac:dyDescent="0.25">
      <c r="B3" s="6" t="s">
        <v>74</v>
      </c>
      <c r="C3" s="8" t="s">
        <v>75</v>
      </c>
      <c r="D3" s="8"/>
      <c r="E3" s="8"/>
      <c r="F3" s="8"/>
      <c r="G3" s="8">
        <v>0.03</v>
      </c>
      <c r="H3" s="8">
        <v>2.1999999999999999E-2</v>
      </c>
      <c r="I3" s="8">
        <v>0</v>
      </c>
      <c r="J3" s="8">
        <v>0</v>
      </c>
      <c r="K3" s="8">
        <v>0.45500000000000002</v>
      </c>
      <c r="L3" s="8">
        <v>8.0000000000000002E-3</v>
      </c>
      <c r="M3" s="8">
        <v>4.2000000000000003E-2</v>
      </c>
      <c r="N3" s="8">
        <v>0</v>
      </c>
      <c r="O3" s="8">
        <v>5.0999999999999997E-2</v>
      </c>
      <c r="P3" s="8">
        <v>7.0000000000000001E-3</v>
      </c>
      <c r="Q3" s="8">
        <v>99.521000000000001</v>
      </c>
      <c r="R3" s="8">
        <v>0</v>
      </c>
      <c r="S3" s="8">
        <v>2.4E-2</v>
      </c>
      <c r="T3" s="8">
        <v>5.5E-2</v>
      </c>
      <c r="U3" s="8"/>
      <c r="V3" s="8"/>
      <c r="W3" s="8">
        <v>2.4E-2</v>
      </c>
      <c r="X3" s="25">
        <f>SUM(Tabela2[[#This Row],[K2O   ]:[In2O3]])</f>
        <v>100.239</v>
      </c>
      <c r="Y3" s="8"/>
      <c r="Z3" s="8"/>
      <c r="AA3" s="8">
        <v>1.1141650095226668E-3</v>
      </c>
      <c r="AB3" s="8">
        <v>6.4594885913074032E-4</v>
      </c>
      <c r="AC3" s="8">
        <v>0</v>
      </c>
      <c r="AD3" s="8">
        <v>0</v>
      </c>
      <c r="AE3" s="8">
        <v>0</v>
      </c>
      <c r="AF3" s="8">
        <v>8.5276873853645536E-3</v>
      </c>
      <c r="AG3" s="8">
        <v>1.6880883228805464E-4</v>
      </c>
      <c r="AH3" s="8">
        <v>8.7505850273267706E-4</v>
      </c>
      <c r="AI3" s="8">
        <v>0</v>
      </c>
      <c r="AJ3" s="8">
        <v>0</v>
      </c>
      <c r="AK3" s="8">
        <v>6.1952640872199886E-4</v>
      </c>
      <c r="AL3" s="8">
        <v>7.883840570003591E-5</v>
      </c>
      <c r="AM3" s="8">
        <v>0.98845485812640899</v>
      </c>
      <c r="AN3" s="8">
        <v>0</v>
      </c>
      <c r="AO3" s="8">
        <v>1.6259420845837936E-4</v>
      </c>
      <c r="AP3" s="8">
        <v>3.5510633012438497E-4</v>
      </c>
      <c r="AQ3" s="8">
        <v>0</v>
      </c>
      <c r="AR3" s="8">
        <v>0</v>
      </c>
      <c r="AS3" s="8">
        <f>SUM(Tabela2[[#This Row],[Mg15]:[U]])</f>
        <v>1.0010025920684524</v>
      </c>
    </row>
    <row r="4" spans="2:45" x14ac:dyDescent="0.25">
      <c r="B4" s="6" t="s">
        <v>76</v>
      </c>
      <c r="C4" s="8" t="s">
        <v>75</v>
      </c>
      <c r="D4" s="8"/>
      <c r="E4" s="8"/>
      <c r="F4" s="8"/>
      <c r="G4" s="8">
        <v>1E-3</v>
      </c>
      <c r="H4" s="8">
        <v>0</v>
      </c>
      <c r="I4" s="8">
        <v>0</v>
      </c>
      <c r="J4" s="8">
        <v>3.0000000000000001E-3</v>
      </c>
      <c r="K4" s="8">
        <v>0.15</v>
      </c>
      <c r="L4" s="8">
        <v>0.01</v>
      </c>
      <c r="M4" s="8">
        <v>2.1999999999999999E-2</v>
      </c>
      <c r="N4" s="8">
        <v>0</v>
      </c>
      <c r="O4" s="8">
        <v>0</v>
      </c>
      <c r="P4" s="8">
        <v>3.2000000000000001E-2</v>
      </c>
      <c r="Q4" s="8">
        <v>99.436000000000007</v>
      </c>
      <c r="R4" s="8">
        <v>0</v>
      </c>
      <c r="S4" s="8">
        <v>3.6999999999999998E-2</v>
      </c>
      <c r="T4" s="8">
        <v>0</v>
      </c>
      <c r="U4" s="8"/>
      <c r="V4" s="8"/>
      <c r="W4" s="8">
        <v>1.6E-2</v>
      </c>
      <c r="X4" s="25">
        <f>SUM(Tabela2[[#This Row],[K2O   ]:[In2O3]])</f>
        <v>99.707000000000022</v>
      </c>
      <c r="Y4" s="8"/>
      <c r="Z4" s="8"/>
      <c r="AA4" s="8">
        <v>3.7453899966696302E-5</v>
      </c>
      <c r="AB4" s="8">
        <v>0</v>
      </c>
      <c r="AC4" s="8">
        <v>0</v>
      </c>
      <c r="AD4" s="8">
        <v>0</v>
      </c>
      <c r="AE4" s="8">
        <v>6.567573213464372E-5</v>
      </c>
      <c r="AF4" s="8">
        <v>2.8351753175033267E-3</v>
      </c>
      <c r="AG4" s="8">
        <v>2.1280114695669045E-4</v>
      </c>
      <c r="AH4" s="8">
        <v>4.6225249633916792E-4</v>
      </c>
      <c r="AI4" s="8">
        <v>0</v>
      </c>
      <c r="AJ4" s="8">
        <v>0</v>
      </c>
      <c r="AK4" s="8">
        <v>0</v>
      </c>
      <c r="AL4" s="8">
        <v>3.634616193639155E-4</v>
      </c>
      <c r="AM4" s="8">
        <v>0.99598899634958471</v>
      </c>
      <c r="AN4" s="8">
        <v>0</v>
      </c>
      <c r="AO4" s="8">
        <v>2.5279259037987156E-4</v>
      </c>
      <c r="AP4" s="8">
        <v>0</v>
      </c>
      <c r="AQ4" s="8">
        <v>0</v>
      </c>
      <c r="AR4" s="8">
        <v>0</v>
      </c>
      <c r="AS4" s="8">
        <f>SUM(Tabela2[[#This Row],[Mg15]:[U]])</f>
        <v>1.0002186091522289</v>
      </c>
    </row>
    <row r="5" spans="2:45" x14ac:dyDescent="0.25">
      <c r="B5" s="6" t="s">
        <v>77</v>
      </c>
      <c r="C5" s="8" t="s">
        <v>75</v>
      </c>
      <c r="D5" s="8"/>
      <c r="E5" s="8"/>
      <c r="F5" s="8"/>
      <c r="G5" s="8">
        <v>4.0000000000000001E-3</v>
      </c>
      <c r="H5" s="8">
        <v>8.0000000000000002E-3</v>
      </c>
      <c r="I5" s="8">
        <v>0</v>
      </c>
      <c r="J5" s="8">
        <v>0</v>
      </c>
      <c r="K5" s="8">
        <v>2.8000000000000001E-2</v>
      </c>
      <c r="L5" s="8">
        <v>3.6999999999999998E-2</v>
      </c>
      <c r="M5" s="8">
        <v>2.9000000000000001E-2</v>
      </c>
      <c r="N5" s="8">
        <v>0</v>
      </c>
      <c r="O5" s="8">
        <v>0</v>
      </c>
      <c r="P5" s="8">
        <v>8.1000000000000003E-2</v>
      </c>
      <c r="Q5" s="8">
        <v>99.811000000000007</v>
      </c>
      <c r="R5" s="8">
        <v>0</v>
      </c>
      <c r="S5" s="8">
        <v>0.32800000000000001</v>
      </c>
      <c r="T5" s="8">
        <v>0</v>
      </c>
      <c r="U5" s="8"/>
      <c r="V5" s="8"/>
      <c r="W5" s="8">
        <v>2.1000000000000001E-2</v>
      </c>
      <c r="X5" s="25">
        <f>SUM(Tabela2[[#This Row],[K2O   ]:[In2O3]])</f>
        <v>100.34700000000001</v>
      </c>
      <c r="Y5" s="8"/>
      <c r="Z5" s="8"/>
      <c r="AA5" s="8">
        <v>1.4904407001049304E-4</v>
      </c>
      <c r="AB5" s="8">
        <v>2.3566326554528075E-4</v>
      </c>
      <c r="AC5" s="8">
        <v>0</v>
      </c>
      <c r="AD5" s="8">
        <v>0</v>
      </c>
      <c r="AE5" s="8">
        <v>0</v>
      </c>
      <c r="AF5" s="8">
        <v>5.2650724975291567E-4</v>
      </c>
      <c r="AG5" s="8">
        <v>7.8330942553415852E-4</v>
      </c>
      <c r="AH5" s="8">
        <v>6.0619485528655187E-4</v>
      </c>
      <c r="AI5" s="8">
        <v>0</v>
      </c>
      <c r="AJ5" s="8">
        <v>0</v>
      </c>
      <c r="AK5" s="8">
        <v>0</v>
      </c>
      <c r="AL5" s="8">
        <v>9.1527428684673624E-4</v>
      </c>
      <c r="AM5" s="8">
        <v>0.99459658895166381</v>
      </c>
      <c r="AN5" s="8">
        <v>0</v>
      </c>
      <c r="AO5" s="8">
        <v>2.2294314523602292E-3</v>
      </c>
      <c r="AP5" s="8">
        <v>0</v>
      </c>
      <c r="AQ5" s="8">
        <v>0</v>
      </c>
      <c r="AR5" s="8">
        <v>0</v>
      </c>
      <c r="AS5" s="8">
        <f>SUM(Tabela2[[#This Row],[Mg15]:[U]])</f>
        <v>1.0000420135570003</v>
      </c>
    </row>
    <row r="6" spans="2:45" x14ac:dyDescent="0.25">
      <c r="B6" s="6" t="s">
        <v>78</v>
      </c>
      <c r="C6" s="8" t="s">
        <v>75</v>
      </c>
      <c r="D6" s="8"/>
      <c r="E6" s="8"/>
      <c r="F6" s="8"/>
      <c r="G6" s="8">
        <v>1.6E-2</v>
      </c>
      <c r="H6" s="8">
        <v>1.2999999999999999E-2</v>
      </c>
      <c r="I6" s="8">
        <v>0</v>
      </c>
      <c r="J6" s="8">
        <v>0</v>
      </c>
      <c r="K6" s="8">
        <v>2.8000000000000001E-2</v>
      </c>
      <c r="L6" s="8">
        <v>3.0000000000000001E-3</v>
      </c>
      <c r="M6" s="8">
        <v>8.3000000000000004E-2</v>
      </c>
      <c r="N6" s="8">
        <v>0.01</v>
      </c>
      <c r="O6" s="8">
        <v>1.6E-2</v>
      </c>
      <c r="P6" s="8">
        <v>7.3999999999999996E-2</v>
      </c>
      <c r="Q6" s="8">
        <v>99.781000000000006</v>
      </c>
      <c r="R6" s="8">
        <v>0</v>
      </c>
      <c r="S6" s="8">
        <v>0.40400000000000003</v>
      </c>
      <c r="T6" s="8">
        <v>2E-3</v>
      </c>
      <c r="U6" s="8"/>
      <c r="V6" s="8"/>
      <c r="W6" s="8">
        <v>0</v>
      </c>
      <c r="X6" s="25">
        <f>SUM(Tabela2[[#This Row],[K2O   ]:[In2O3]])</f>
        <v>100.42999999999999</v>
      </c>
      <c r="Y6" s="8"/>
      <c r="Z6" s="8"/>
      <c r="AA6" s="8">
        <v>5.9552529335763816E-4</v>
      </c>
      <c r="AB6" s="8">
        <v>3.825346463357896E-4</v>
      </c>
      <c r="AC6" s="8">
        <v>0</v>
      </c>
      <c r="AD6" s="8">
        <v>0</v>
      </c>
      <c r="AE6" s="8">
        <v>0</v>
      </c>
      <c r="AF6" s="8">
        <v>5.2593233723078323E-4</v>
      </c>
      <c r="AG6" s="8">
        <v>6.3442224431690117E-5</v>
      </c>
      <c r="AH6" s="8">
        <v>1.7330770035565561E-3</v>
      </c>
      <c r="AI6" s="8">
        <v>0</v>
      </c>
      <c r="AJ6" s="8">
        <v>1.8433941539262082E-4</v>
      </c>
      <c r="AK6" s="8">
        <v>1.9478773111472543E-4</v>
      </c>
      <c r="AL6" s="8">
        <v>8.352634572591813E-4</v>
      </c>
      <c r="AM6" s="8">
        <v>0.9932119350075278</v>
      </c>
      <c r="AN6" s="8">
        <v>0</v>
      </c>
      <c r="AO6" s="8">
        <v>2.743008567275421E-3</v>
      </c>
      <c r="AP6" s="8">
        <v>1.2941293558181737E-5</v>
      </c>
      <c r="AQ6" s="8">
        <v>0</v>
      </c>
      <c r="AR6" s="8">
        <v>0</v>
      </c>
      <c r="AS6" s="8">
        <f>SUM(Tabela2[[#This Row],[Mg15]:[U]])</f>
        <v>1.0004827869770403</v>
      </c>
    </row>
    <row r="7" spans="2:45" x14ac:dyDescent="0.25">
      <c r="B7" s="6" t="s">
        <v>79</v>
      </c>
      <c r="C7" s="8" t="s">
        <v>75</v>
      </c>
      <c r="D7" s="8"/>
      <c r="E7" s="8"/>
      <c r="F7" s="8"/>
      <c r="G7" s="8">
        <v>0</v>
      </c>
      <c r="H7" s="8">
        <v>6.0000000000000001E-3</v>
      </c>
      <c r="I7" s="8">
        <v>0</v>
      </c>
      <c r="J7" s="8">
        <v>0</v>
      </c>
      <c r="K7" s="8">
        <v>0.01</v>
      </c>
      <c r="L7" s="8">
        <v>0.01</v>
      </c>
      <c r="M7" s="8">
        <v>0.13300000000000001</v>
      </c>
      <c r="N7" s="8">
        <v>8.5999999999999993E-2</v>
      </c>
      <c r="O7" s="8">
        <v>2.3E-2</v>
      </c>
      <c r="P7" s="8">
        <v>0.19900000000000001</v>
      </c>
      <c r="Q7" s="8">
        <v>99.006</v>
      </c>
      <c r="R7" s="8">
        <v>0</v>
      </c>
      <c r="S7" s="8">
        <v>1.042</v>
      </c>
      <c r="T7" s="8">
        <v>5.8999999999999997E-2</v>
      </c>
      <c r="U7" s="8"/>
      <c r="V7" s="8"/>
      <c r="W7" s="8">
        <v>0.03</v>
      </c>
      <c r="X7" s="25">
        <f>SUM(Tabela2[[#This Row],[K2O   ]:[In2O3]])</f>
        <v>100.604</v>
      </c>
      <c r="Y7" s="8"/>
      <c r="Z7" s="8"/>
      <c r="AA7" s="8">
        <v>0</v>
      </c>
      <c r="AB7" s="8">
        <v>1.7644704594063434E-4</v>
      </c>
      <c r="AC7" s="8">
        <v>0</v>
      </c>
      <c r="AD7" s="8">
        <v>0</v>
      </c>
      <c r="AE7" s="8">
        <v>0</v>
      </c>
      <c r="AF7" s="8">
        <v>1.8771871012099569E-4</v>
      </c>
      <c r="AG7" s="8">
        <v>2.1134543200394961E-4</v>
      </c>
      <c r="AH7" s="8">
        <v>2.775409857299843E-3</v>
      </c>
      <c r="AI7" s="8">
        <v>0</v>
      </c>
      <c r="AJ7" s="8">
        <v>1.5843545497450236E-3</v>
      </c>
      <c r="AK7" s="8">
        <v>2.7983702208679931E-4</v>
      </c>
      <c r="AL7" s="8">
        <v>2.2448150036307934E-3</v>
      </c>
      <c r="AM7" s="8">
        <v>0.98489812456148063</v>
      </c>
      <c r="AN7" s="8">
        <v>0</v>
      </c>
      <c r="AO7" s="8">
        <v>7.0704855028854664E-3</v>
      </c>
      <c r="AP7" s="8">
        <v>3.8153591279094798E-4</v>
      </c>
      <c r="AQ7" s="8">
        <v>0</v>
      </c>
      <c r="AR7" s="8">
        <v>0</v>
      </c>
      <c r="AS7" s="8">
        <f>SUM(Tabela2[[#This Row],[Mg15]:[U]])</f>
        <v>0.99981007359798513</v>
      </c>
    </row>
    <row r="8" spans="2:45" x14ac:dyDescent="0.25">
      <c r="B8" s="6" t="s">
        <v>80</v>
      </c>
      <c r="C8" s="8" t="s">
        <v>75</v>
      </c>
      <c r="D8" s="8"/>
      <c r="E8" s="8"/>
      <c r="F8" s="8"/>
      <c r="G8" s="8">
        <v>3.1E-2</v>
      </c>
      <c r="H8" s="8">
        <v>0</v>
      </c>
      <c r="I8" s="8">
        <v>1.7669999999999999</v>
      </c>
      <c r="J8" s="8">
        <v>0</v>
      </c>
      <c r="K8" s="8">
        <v>7.0000000000000001E-3</v>
      </c>
      <c r="L8" s="8">
        <v>0.02</v>
      </c>
      <c r="M8" s="8">
        <v>0.14499999999999999</v>
      </c>
      <c r="N8" s="8">
        <v>0</v>
      </c>
      <c r="O8" s="8">
        <v>0</v>
      </c>
      <c r="P8" s="8">
        <v>0.192</v>
      </c>
      <c r="Q8" s="8">
        <v>99.606999999999999</v>
      </c>
      <c r="R8" s="8">
        <v>0</v>
      </c>
      <c r="S8" s="8">
        <v>0.55700000000000005</v>
      </c>
      <c r="T8" s="8">
        <v>4.0000000000000001E-3</v>
      </c>
      <c r="U8" s="8"/>
      <c r="V8" s="8"/>
      <c r="W8" s="8">
        <v>6.7000000000000004E-2</v>
      </c>
      <c r="X8" s="25">
        <f>SUM(Tabela2[[#This Row],[K2O   ]:[In2O3]])</f>
        <v>102.39700000000001</v>
      </c>
      <c r="Y8" s="8"/>
      <c r="Z8" s="8"/>
      <c r="AA8" s="8">
        <v>1.1256622571740719E-3</v>
      </c>
      <c r="AB8" s="8">
        <v>0</v>
      </c>
      <c r="AC8" s="8">
        <v>0</v>
      </c>
      <c r="AD8" s="8">
        <v>4.6115566824579235E-2</v>
      </c>
      <c r="AE8" s="8">
        <v>0</v>
      </c>
      <c r="AF8" s="8">
        <v>1.2827324011284037E-4</v>
      </c>
      <c r="AG8" s="8">
        <v>4.126228977498248E-4</v>
      </c>
      <c r="AH8" s="8">
        <v>2.9537514730834822E-3</v>
      </c>
      <c r="AI8" s="8">
        <v>0</v>
      </c>
      <c r="AJ8" s="8">
        <v>0</v>
      </c>
      <c r="AK8" s="8">
        <v>0</v>
      </c>
      <c r="AL8" s="8">
        <v>2.114263791538284E-3</v>
      </c>
      <c r="AM8" s="8">
        <v>0.96727534780309388</v>
      </c>
      <c r="AN8" s="8">
        <v>0</v>
      </c>
      <c r="AO8" s="8">
        <v>3.6894971218767946E-3</v>
      </c>
      <c r="AP8" s="8">
        <v>2.5250725820739483E-5</v>
      </c>
      <c r="AQ8" s="8">
        <v>0</v>
      </c>
      <c r="AR8" s="8">
        <v>0</v>
      </c>
      <c r="AS8" s="8">
        <f>SUM(Tabela2[[#This Row],[Mg15]:[U]])</f>
        <v>1.0238402361350292</v>
      </c>
    </row>
    <row r="9" spans="2:45" x14ac:dyDescent="0.25">
      <c r="B9" s="6" t="s">
        <v>80</v>
      </c>
      <c r="C9" s="8" t="s">
        <v>75</v>
      </c>
      <c r="D9" s="8"/>
      <c r="E9" s="8"/>
      <c r="F9" s="8"/>
      <c r="G9" s="8">
        <v>3.1E-2</v>
      </c>
      <c r="H9" s="8">
        <v>0</v>
      </c>
      <c r="I9" s="8">
        <v>1.4E-2</v>
      </c>
      <c r="J9" s="8">
        <v>0</v>
      </c>
      <c r="K9" s="8">
        <v>7.0000000000000001E-3</v>
      </c>
      <c r="L9" s="8">
        <v>0.02</v>
      </c>
      <c r="M9" s="8">
        <v>0.14499999999999999</v>
      </c>
      <c r="N9" s="8">
        <v>0</v>
      </c>
      <c r="O9" s="8">
        <v>0</v>
      </c>
      <c r="P9" s="8">
        <v>0.192</v>
      </c>
      <c r="Q9" s="8">
        <v>99.341999999999999</v>
      </c>
      <c r="R9" s="8">
        <v>0</v>
      </c>
      <c r="S9" s="8">
        <v>0.55400000000000005</v>
      </c>
      <c r="T9" s="8">
        <v>4.0000000000000001E-3</v>
      </c>
      <c r="U9" s="8"/>
      <c r="V9" s="8"/>
      <c r="W9" s="8">
        <v>0</v>
      </c>
      <c r="X9" s="25">
        <f>SUM(Tabela2[[#This Row],[K2O   ]:[In2O3]])</f>
        <v>100.30900000000001</v>
      </c>
      <c r="Y9" s="8"/>
      <c r="Z9" s="8"/>
      <c r="AA9" s="8">
        <v>1.1550861459626311E-3</v>
      </c>
      <c r="AB9" s="8">
        <v>0</v>
      </c>
      <c r="AC9" s="8">
        <v>0</v>
      </c>
      <c r="AD9" s="8">
        <v>3.7492578337216848E-4</v>
      </c>
      <c r="AE9" s="8">
        <v>0</v>
      </c>
      <c r="AF9" s="8">
        <v>1.316261974742283E-4</v>
      </c>
      <c r="AG9" s="8">
        <v>4.2340852210351261E-4</v>
      </c>
      <c r="AH9" s="8">
        <v>3.030960115639587E-3</v>
      </c>
      <c r="AI9" s="8">
        <v>0</v>
      </c>
      <c r="AJ9" s="8">
        <v>0</v>
      </c>
      <c r="AK9" s="8">
        <v>0</v>
      </c>
      <c r="AL9" s="8">
        <v>2.1695289141587006E-3</v>
      </c>
      <c r="AM9" s="8">
        <v>0.98991847310439574</v>
      </c>
      <c r="AN9" s="8">
        <v>0</v>
      </c>
      <c r="AO9" s="8">
        <v>3.7655465065967726E-3</v>
      </c>
      <c r="AP9" s="8">
        <v>2.5910759097723506E-5</v>
      </c>
      <c r="AQ9" s="8">
        <v>0</v>
      </c>
      <c r="AR9" s="8">
        <v>0</v>
      </c>
      <c r="AS9" s="8">
        <f>SUM(Tabela2[[#This Row],[Mg15]:[U]])</f>
        <v>1.000995466048801</v>
      </c>
    </row>
    <row r="10" spans="2:45" x14ac:dyDescent="0.25">
      <c r="B10" s="6" t="s">
        <v>81</v>
      </c>
      <c r="C10" s="8" t="s">
        <v>75</v>
      </c>
      <c r="D10" s="8"/>
      <c r="E10" s="8"/>
      <c r="F10" s="8"/>
      <c r="G10" s="8">
        <v>0</v>
      </c>
      <c r="H10" s="8">
        <v>6.0000000000000001E-3</v>
      </c>
      <c r="I10" s="8">
        <v>0</v>
      </c>
      <c r="J10" s="8">
        <v>1.9E-2</v>
      </c>
      <c r="K10" s="8">
        <v>0</v>
      </c>
      <c r="L10" s="8">
        <v>1.4999999999999999E-2</v>
      </c>
      <c r="M10" s="8">
        <v>0.48599999999999999</v>
      </c>
      <c r="N10" s="8">
        <v>0</v>
      </c>
      <c r="O10" s="8">
        <v>3.6999999999999998E-2</v>
      </c>
      <c r="P10" s="8">
        <v>0.57299999999999995</v>
      </c>
      <c r="Q10" s="8">
        <v>97.057000000000002</v>
      </c>
      <c r="R10" s="8">
        <v>0</v>
      </c>
      <c r="S10" s="8">
        <v>2.3319999999999999</v>
      </c>
      <c r="T10" s="8">
        <v>0.107</v>
      </c>
      <c r="U10" s="8"/>
      <c r="V10" s="8"/>
      <c r="W10" s="8">
        <v>2.9000000000000001E-2</v>
      </c>
      <c r="X10" s="25">
        <f>SUM(Tabela2[[#This Row],[K2O   ]:[In2O3]])</f>
        <v>100.66099999999999</v>
      </c>
      <c r="Y10" s="8"/>
      <c r="Z10" s="8"/>
      <c r="AA10" s="8">
        <v>0</v>
      </c>
      <c r="AB10" s="8">
        <v>1.7635380593381523E-4</v>
      </c>
      <c r="AC10" s="8">
        <v>0</v>
      </c>
      <c r="AD10" s="8">
        <v>0</v>
      </c>
      <c r="AE10" s="8">
        <v>4.1288263248229066E-4</v>
      </c>
      <c r="AF10" s="8">
        <v>0</v>
      </c>
      <c r="AG10" s="8">
        <v>3.1685062593648838E-4</v>
      </c>
      <c r="AH10" s="8">
        <v>1.0136364041720178E-2</v>
      </c>
      <c r="AI10" s="8">
        <v>0</v>
      </c>
      <c r="AJ10" s="8">
        <v>0</v>
      </c>
      <c r="AK10" s="8">
        <v>4.4993471580024311E-4</v>
      </c>
      <c r="AL10" s="8">
        <v>6.4602979295595112E-3</v>
      </c>
      <c r="AM10" s="8">
        <v>0.96499953473906841</v>
      </c>
      <c r="AN10" s="8">
        <v>0</v>
      </c>
      <c r="AO10" s="8">
        <v>1.5815411932241875E-2</v>
      </c>
      <c r="AP10" s="8">
        <v>6.9157237015948141E-4</v>
      </c>
      <c r="AQ10" s="8">
        <v>0</v>
      </c>
      <c r="AR10" s="8">
        <v>0</v>
      </c>
      <c r="AS10" s="8">
        <f>SUM(Tabela2[[#This Row],[Mg15]:[U]])</f>
        <v>0.99945920279290235</v>
      </c>
    </row>
    <row r="11" spans="2:45" x14ac:dyDescent="0.25">
      <c r="B11" s="6" t="s">
        <v>82</v>
      </c>
      <c r="C11" s="8" t="s">
        <v>75</v>
      </c>
      <c r="D11" s="8"/>
      <c r="E11" s="8"/>
      <c r="F11" s="8"/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0.27400000000000002</v>
      </c>
      <c r="N11" s="8">
        <v>3.5000000000000003E-2</v>
      </c>
      <c r="O11" s="8">
        <v>8.0000000000000002E-3</v>
      </c>
      <c r="P11" s="8">
        <v>0.14199999999999999</v>
      </c>
      <c r="Q11" s="8">
        <v>98.781999999999996</v>
      </c>
      <c r="R11" s="8">
        <v>0</v>
      </c>
      <c r="S11" s="8">
        <v>1.823</v>
      </c>
      <c r="T11" s="8">
        <v>6.0999999999999999E-2</v>
      </c>
      <c r="U11" s="8"/>
      <c r="V11" s="8"/>
      <c r="W11" s="8">
        <v>3.5000000000000003E-2</v>
      </c>
      <c r="X11" s="25">
        <f>SUM(Tabela2[[#This Row],[K2O   ]:[In2O3]])</f>
        <v>101.16</v>
      </c>
      <c r="Y11" s="8"/>
      <c r="Z11" s="8"/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5.6949542162964325E-3</v>
      </c>
      <c r="AI11" s="8">
        <v>0</v>
      </c>
      <c r="AJ11" s="8">
        <v>6.4222344690672271E-4</v>
      </c>
      <c r="AK11" s="8">
        <v>9.6946360622873472E-5</v>
      </c>
      <c r="AL11" s="8">
        <v>1.5954382984450515E-3</v>
      </c>
      <c r="AM11" s="8">
        <v>0.97875005485164546</v>
      </c>
      <c r="AN11" s="8">
        <v>0</v>
      </c>
      <c r="AO11" s="8">
        <v>1.232061465348565E-2</v>
      </c>
      <c r="AP11" s="8">
        <v>3.9289584414441462E-4</v>
      </c>
      <c r="AQ11" s="8">
        <v>0</v>
      </c>
      <c r="AR11" s="8">
        <v>0</v>
      </c>
      <c r="AS11" s="8">
        <f>SUM(Tabela2[[#This Row],[Mg15]:[U]])</f>
        <v>0.99949312767154652</v>
      </c>
    </row>
    <row r="12" spans="2:45" x14ac:dyDescent="0.25">
      <c r="B12" s="6" t="s">
        <v>83</v>
      </c>
      <c r="C12" s="8" t="s">
        <v>75</v>
      </c>
      <c r="D12" s="8"/>
      <c r="E12" s="8"/>
      <c r="F12" s="8"/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0.187</v>
      </c>
      <c r="N12" s="8">
        <v>0</v>
      </c>
      <c r="O12" s="8">
        <v>2.3E-2</v>
      </c>
      <c r="P12" s="8">
        <v>0.72899999999999998</v>
      </c>
      <c r="Q12" s="8">
        <v>98.792000000000002</v>
      </c>
      <c r="R12" s="8">
        <v>0</v>
      </c>
      <c r="S12" s="8">
        <v>0.39200000000000002</v>
      </c>
      <c r="T12" s="8">
        <v>0</v>
      </c>
      <c r="U12" s="8"/>
      <c r="V12" s="8"/>
      <c r="W12" s="8">
        <v>6.0000000000000001E-3</v>
      </c>
      <c r="X12" s="25">
        <f>SUM(Tabela2[[#This Row],[K2O   ]:[In2O3]])</f>
        <v>100.12899999999999</v>
      </c>
      <c r="Y12" s="8"/>
      <c r="Z12" s="8"/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3.9077212967118385E-3</v>
      </c>
      <c r="AI12" s="8">
        <v>0</v>
      </c>
      <c r="AJ12" s="8">
        <v>0</v>
      </c>
      <c r="AK12" s="8">
        <v>2.8022808588752435E-4</v>
      </c>
      <c r="AL12" s="8">
        <v>8.2349600769919089E-3</v>
      </c>
      <c r="AM12" s="8">
        <v>0.9841426723176343</v>
      </c>
      <c r="AN12" s="8">
        <v>0</v>
      </c>
      <c r="AO12" s="8">
        <v>2.663631081505895E-3</v>
      </c>
      <c r="AP12" s="8">
        <v>0</v>
      </c>
      <c r="AQ12" s="8">
        <v>0</v>
      </c>
      <c r="AR12" s="8">
        <v>0</v>
      </c>
      <c r="AS12" s="8">
        <f>SUM(Tabela2[[#This Row],[Mg15]:[U]])</f>
        <v>0.99922921285873145</v>
      </c>
    </row>
    <row r="13" spans="2:45" x14ac:dyDescent="0.25">
      <c r="B13" s="6" t="s">
        <v>84</v>
      </c>
      <c r="C13" s="8" t="s">
        <v>75</v>
      </c>
      <c r="D13" s="8"/>
      <c r="E13" s="8"/>
      <c r="F13" s="8"/>
      <c r="G13" s="8">
        <v>2.7E-2</v>
      </c>
      <c r="H13" s="8">
        <v>2.5000000000000001E-2</v>
      </c>
      <c r="I13" s="8">
        <v>0</v>
      </c>
      <c r="J13" s="8">
        <v>0</v>
      </c>
      <c r="K13" s="8">
        <v>0</v>
      </c>
      <c r="L13" s="8">
        <v>1.6E-2</v>
      </c>
      <c r="M13" s="8">
        <v>1.6E-2</v>
      </c>
      <c r="N13" s="8">
        <v>0</v>
      </c>
      <c r="O13" s="8">
        <v>6.2E-2</v>
      </c>
      <c r="P13" s="8">
        <v>8.2000000000000003E-2</v>
      </c>
      <c r="Q13" s="8">
        <v>100.61199999999999</v>
      </c>
      <c r="R13" s="8">
        <v>0</v>
      </c>
      <c r="S13" s="8">
        <v>0.39</v>
      </c>
      <c r="T13" s="8">
        <v>0</v>
      </c>
      <c r="U13" s="8"/>
      <c r="V13" s="8"/>
      <c r="W13" s="8">
        <v>8.0000000000000002E-3</v>
      </c>
      <c r="X13" s="25">
        <f>SUM(Tabela2[[#This Row],[K2O   ]:[In2O3]])</f>
        <v>101.23799999999999</v>
      </c>
      <c r="Y13" s="8"/>
      <c r="Z13" s="8"/>
      <c r="AA13" s="8">
        <v>9.9687843533289655E-4</v>
      </c>
      <c r="AB13" s="8">
        <v>7.2973577858946701E-4</v>
      </c>
      <c r="AC13" s="8">
        <v>0</v>
      </c>
      <c r="AD13" s="8">
        <v>0</v>
      </c>
      <c r="AE13" s="8">
        <v>0</v>
      </c>
      <c r="AF13" s="8">
        <v>0</v>
      </c>
      <c r="AG13" s="8">
        <v>3.3564125633376522E-4</v>
      </c>
      <c r="AH13" s="8">
        <v>3.3140416178445881E-4</v>
      </c>
      <c r="AI13" s="8">
        <v>0</v>
      </c>
      <c r="AJ13" s="8">
        <v>0</v>
      </c>
      <c r="AK13" s="8">
        <v>7.4874082554946052E-4</v>
      </c>
      <c r="AL13" s="8">
        <v>9.1812924739595935E-4</v>
      </c>
      <c r="AM13" s="8">
        <v>0.99344097291648392</v>
      </c>
      <c r="AN13" s="8">
        <v>0</v>
      </c>
      <c r="AO13" s="8">
        <v>2.6266887504430587E-3</v>
      </c>
      <c r="AP13" s="8">
        <v>0</v>
      </c>
      <c r="AQ13" s="8">
        <v>0</v>
      </c>
      <c r="AR13" s="8">
        <v>0</v>
      </c>
      <c r="AS13" s="8">
        <f>SUM(Tabela2[[#This Row],[Mg15]:[U]])</f>
        <v>1.0001281913719131</v>
      </c>
    </row>
    <row r="14" spans="2:45" x14ac:dyDescent="0.25">
      <c r="B14" s="6" t="s">
        <v>85</v>
      </c>
      <c r="C14" s="8" t="s">
        <v>75</v>
      </c>
      <c r="D14" s="8"/>
      <c r="E14" s="8"/>
      <c r="F14" s="8"/>
      <c r="G14" s="8">
        <v>3.1E-2</v>
      </c>
      <c r="H14" s="8">
        <v>0</v>
      </c>
      <c r="I14" s="8">
        <v>0</v>
      </c>
      <c r="J14" s="8">
        <v>0</v>
      </c>
      <c r="K14" s="8">
        <v>0</v>
      </c>
      <c r="L14" s="8">
        <v>3.9E-2</v>
      </c>
      <c r="M14" s="8">
        <v>1.4999999999999999E-2</v>
      </c>
      <c r="N14" s="8">
        <v>0</v>
      </c>
      <c r="O14" s="8">
        <v>4.8000000000000001E-2</v>
      </c>
      <c r="P14" s="8">
        <v>5.3999999999999999E-2</v>
      </c>
      <c r="Q14" s="8">
        <v>100.22</v>
      </c>
      <c r="R14" s="8">
        <v>0</v>
      </c>
      <c r="S14" s="8">
        <v>0.41199999999999998</v>
      </c>
      <c r="T14" s="8">
        <v>0</v>
      </c>
      <c r="U14" s="8"/>
      <c r="V14" s="8"/>
      <c r="W14" s="8">
        <v>3.3000000000000002E-2</v>
      </c>
      <c r="X14" s="25">
        <f>SUM(Tabela2[[#This Row],[K2O   ]:[In2O3]])</f>
        <v>100.852</v>
      </c>
      <c r="Y14" s="8"/>
      <c r="Z14" s="8"/>
      <c r="AA14" s="8">
        <v>1.1497251461446468E-3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8.2181461701272339E-4</v>
      </c>
      <c r="AH14" s="8">
        <v>3.1209235725741558E-4</v>
      </c>
      <c r="AI14" s="8">
        <v>0</v>
      </c>
      <c r="AJ14" s="8">
        <v>0</v>
      </c>
      <c r="AK14" s="8">
        <v>5.822841396688188E-4</v>
      </c>
      <c r="AL14" s="8">
        <v>6.0734803226398311E-4</v>
      </c>
      <c r="AM14" s="8">
        <v>0.99403249824290307</v>
      </c>
      <c r="AN14" s="8">
        <v>0</v>
      </c>
      <c r="AO14" s="8">
        <v>2.7873732135126486E-3</v>
      </c>
      <c r="AP14" s="8">
        <v>0</v>
      </c>
      <c r="AQ14" s="8">
        <v>0</v>
      </c>
      <c r="AR14" s="8">
        <v>0</v>
      </c>
      <c r="AS14" s="8">
        <f>SUM(Tabela2[[#This Row],[Mg15]:[U]])</f>
        <v>1.0002931357487634</v>
      </c>
    </row>
    <row r="15" spans="2:45" x14ac:dyDescent="0.25">
      <c r="B15" s="6" t="s">
        <v>86</v>
      </c>
      <c r="C15" s="8" t="s">
        <v>75</v>
      </c>
      <c r="D15" s="8"/>
      <c r="E15" s="8"/>
      <c r="F15" s="8"/>
      <c r="G15" s="8">
        <v>2.9000000000000001E-2</v>
      </c>
      <c r="H15" s="8">
        <v>1.4E-2</v>
      </c>
      <c r="I15" s="8">
        <v>0</v>
      </c>
      <c r="J15" s="8">
        <v>0</v>
      </c>
      <c r="K15" s="8">
        <v>0.54200000000000004</v>
      </c>
      <c r="L15" s="8">
        <v>8.9999999999999993E-3</v>
      </c>
      <c r="M15" s="8">
        <v>1.2999999999999999E-2</v>
      </c>
      <c r="N15" s="8">
        <v>0</v>
      </c>
      <c r="O15" s="8">
        <v>0.03</v>
      </c>
      <c r="P15" s="8">
        <v>0.10100000000000001</v>
      </c>
      <c r="Q15" s="8">
        <v>100.62</v>
      </c>
      <c r="R15" s="8">
        <v>0</v>
      </c>
      <c r="S15" s="8">
        <v>0</v>
      </c>
      <c r="T15" s="8">
        <v>0</v>
      </c>
      <c r="U15" s="8"/>
      <c r="V15" s="8"/>
      <c r="W15" s="8">
        <v>5.8999999999999997E-2</v>
      </c>
      <c r="X15" s="25">
        <f>SUM(Tabela2[[#This Row],[K2O   ]:[In2O3]])</f>
        <v>101.417</v>
      </c>
      <c r="Y15" s="8"/>
      <c r="Z15" s="8"/>
      <c r="AA15" s="8">
        <v>1.0535075024081326E-3</v>
      </c>
      <c r="AB15" s="8">
        <v>4.0208221587617767E-4</v>
      </c>
      <c r="AC15" s="8">
        <v>0</v>
      </c>
      <c r="AD15" s="8">
        <v>0</v>
      </c>
      <c r="AE15" s="8">
        <v>0</v>
      </c>
      <c r="AF15" s="8">
        <v>9.9364336160079319E-3</v>
      </c>
      <c r="AG15" s="8">
        <v>1.8576293425485286E-4</v>
      </c>
      <c r="AH15" s="8">
        <v>2.6493694569660909E-4</v>
      </c>
      <c r="AI15" s="8">
        <v>0</v>
      </c>
      <c r="AJ15" s="8">
        <v>0</v>
      </c>
      <c r="AK15" s="8">
        <v>3.5646941777393583E-4</v>
      </c>
      <c r="AL15" s="8">
        <v>1.112685788768601E-3</v>
      </c>
      <c r="AM15" s="8">
        <v>0.98726257437717024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f>SUM(Tabela2[[#This Row],[Mg15]:[U]])</f>
        <v>1.0005744527979565</v>
      </c>
    </row>
    <row r="16" spans="2:45" x14ac:dyDescent="0.25">
      <c r="B16" s="6" t="s">
        <v>87</v>
      </c>
      <c r="C16" s="8" t="s">
        <v>75</v>
      </c>
      <c r="D16" s="8"/>
      <c r="E16" s="8"/>
      <c r="F16" s="8"/>
      <c r="G16" s="8">
        <v>2.1000000000000001E-2</v>
      </c>
      <c r="H16" s="8">
        <v>0</v>
      </c>
      <c r="I16" s="8">
        <v>0</v>
      </c>
      <c r="J16" s="8">
        <v>0</v>
      </c>
      <c r="K16" s="8">
        <v>0.45900000000000002</v>
      </c>
      <c r="L16" s="8">
        <v>0</v>
      </c>
      <c r="M16" s="8">
        <v>1.4999999999999999E-2</v>
      </c>
      <c r="N16" s="8">
        <v>0.108</v>
      </c>
      <c r="O16" s="8">
        <v>7.0999999999999994E-2</v>
      </c>
      <c r="P16" s="8">
        <v>6.2E-2</v>
      </c>
      <c r="Q16" s="8">
        <v>99.058999999999997</v>
      </c>
      <c r="R16" s="8">
        <v>0</v>
      </c>
      <c r="S16" s="8">
        <v>0</v>
      </c>
      <c r="T16" s="8">
        <v>0</v>
      </c>
      <c r="U16" s="8"/>
      <c r="V16" s="8"/>
      <c r="W16" s="8">
        <v>2.1000000000000001E-2</v>
      </c>
      <c r="X16" s="25">
        <f>SUM(Tabela2[[#This Row],[K2O   ]:[In2O3]])</f>
        <v>99.816000000000003</v>
      </c>
      <c r="Y16" s="8"/>
      <c r="Z16" s="8"/>
      <c r="AA16" s="8">
        <v>7.8324926906802477E-4</v>
      </c>
      <c r="AB16" s="8">
        <v>0</v>
      </c>
      <c r="AC16" s="8">
        <v>0</v>
      </c>
      <c r="AD16" s="8">
        <v>0</v>
      </c>
      <c r="AE16" s="8">
        <v>0</v>
      </c>
      <c r="AF16" s="8">
        <v>8.6394282686965782E-3</v>
      </c>
      <c r="AG16" s="8">
        <v>0</v>
      </c>
      <c r="AH16" s="8">
        <v>3.1385676983100482E-4</v>
      </c>
      <c r="AI16" s="8">
        <v>0</v>
      </c>
      <c r="AJ16" s="8">
        <v>1.9949978675686455E-3</v>
      </c>
      <c r="AK16" s="8">
        <v>8.6616461852065862E-4</v>
      </c>
      <c r="AL16" s="8">
        <v>7.0126784484045627E-4</v>
      </c>
      <c r="AM16" s="8">
        <v>0.98807177035349847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f>SUM(Tabela2[[#This Row],[Mg15]:[U]])</f>
        <v>1.0013707349920238</v>
      </c>
    </row>
    <row r="17" spans="2:45" x14ac:dyDescent="0.25">
      <c r="B17" s="6" t="s">
        <v>88</v>
      </c>
      <c r="C17" s="8" t="s">
        <v>75</v>
      </c>
      <c r="D17" s="8"/>
      <c r="E17" s="8"/>
      <c r="F17" s="8"/>
      <c r="G17" s="8">
        <v>1.7000000000000001E-2</v>
      </c>
      <c r="H17" s="8">
        <v>0</v>
      </c>
      <c r="I17" s="8">
        <v>0</v>
      </c>
      <c r="J17" s="8">
        <v>0</v>
      </c>
      <c r="K17" s="8">
        <v>0.318</v>
      </c>
      <c r="L17" s="8">
        <v>0</v>
      </c>
      <c r="M17" s="8">
        <v>2.5000000000000001E-2</v>
      </c>
      <c r="N17" s="8">
        <v>0.10199999999999999</v>
      </c>
      <c r="O17" s="8">
        <v>0</v>
      </c>
      <c r="P17" s="8">
        <v>0</v>
      </c>
      <c r="Q17" s="8">
        <v>100.685</v>
      </c>
      <c r="R17" s="8">
        <v>0</v>
      </c>
      <c r="S17" s="8">
        <v>0</v>
      </c>
      <c r="T17" s="8">
        <v>0</v>
      </c>
      <c r="U17" s="8"/>
      <c r="V17" s="8"/>
      <c r="W17" s="8">
        <v>2E-3</v>
      </c>
      <c r="X17" s="25">
        <f>SUM(Tabela2[[#This Row],[K2O   ]:[In2O3]])</f>
        <v>101.149</v>
      </c>
      <c r="Y17" s="8"/>
      <c r="Z17" s="8"/>
      <c r="AA17" s="8">
        <v>6.2666641144272712E-4</v>
      </c>
      <c r="AB17" s="8">
        <v>0</v>
      </c>
      <c r="AC17" s="8">
        <v>0</v>
      </c>
      <c r="AD17" s="8">
        <v>0</v>
      </c>
      <c r="AE17" s="8">
        <v>0</v>
      </c>
      <c r="AF17" s="8">
        <v>5.915701207043946E-3</v>
      </c>
      <c r="AG17" s="8">
        <v>0</v>
      </c>
      <c r="AH17" s="8">
        <v>5.1699583350702546E-4</v>
      </c>
      <c r="AI17" s="8">
        <v>0</v>
      </c>
      <c r="AJ17" s="8">
        <v>1.862197095089341E-3</v>
      </c>
      <c r="AK17" s="8">
        <v>0</v>
      </c>
      <c r="AL17" s="8">
        <v>0</v>
      </c>
      <c r="AM17" s="8">
        <v>0.99258136912293637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f>SUM(Tabela2[[#This Row],[Mg15]:[U]])</f>
        <v>1.0015029296700193</v>
      </c>
    </row>
    <row r="18" spans="2:45" x14ac:dyDescent="0.25">
      <c r="B18" s="6" t="s">
        <v>89</v>
      </c>
      <c r="C18" s="8" t="s">
        <v>75</v>
      </c>
      <c r="D18" s="8"/>
      <c r="E18" s="8"/>
      <c r="F18" s="8"/>
      <c r="G18" s="8">
        <v>2.1000000000000001E-2</v>
      </c>
      <c r="H18" s="8">
        <v>0</v>
      </c>
      <c r="I18" s="8">
        <v>0</v>
      </c>
      <c r="J18" s="8">
        <v>0</v>
      </c>
      <c r="K18" s="8">
        <v>0.38700000000000001</v>
      </c>
      <c r="L18" s="8">
        <v>2.5999999999999999E-2</v>
      </c>
      <c r="M18" s="8">
        <v>2.1999999999999999E-2</v>
      </c>
      <c r="N18" s="8">
        <v>4.2000000000000003E-2</v>
      </c>
      <c r="O18" s="8">
        <v>2E-3</v>
      </c>
      <c r="P18" s="8">
        <v>0</v>
      </c>
      <c r="Q18" s="8">
        <v>98.655000000000001</v>
      </c>
      <c r="R18" s="8">
        <v>0</v>
      </c>
      <c r="S18" s="8">
        <v>0</v>
      </c>
      <c r="T18" s="8">
        <v>0</v>
      </c>
      <c r="U18" s="8"/>
      <c r="V18" s="8"/>
      <c r="W18" s="8">
        <v>0</v>
      </c>
      <c r="X18" s="25">
        <f>SUM(Tabela2[[#This Row],[K2O   ]:[In2O3]])</f>
        <v>99.155000000000001</v>
      </c>
      <c r="Y18" s="8"/>
      <c r="Z18" s="8"/>
      <c r="AA18" s="8">
        <v>7.8906002313797598E-4</v>
      </c>
      <c r="AB18" s="8">
        <v>0</v>
      </c>
      <c r="AC18" s="8">
        <v>0</v>
      </c>
      <c r="AD18" s="8">
        <v>0</v>
      </c>
      <c r="AE18" s="8">
        <v>0</v>
      </c>
      <c r="AF18" s="8">
        <v>7.3382638890247846E-3</v>
      </c>
      <c r="AG18" s="8">
        <v>5.5506138153573403E-4</v>
      </c>
      <c r="AH18" s="8">
        <v>4.6373829946541161E-4</v>
      </c>
      <c r="AI18" s="8">
        <v>0</v>
      </c>
      <c r="AJ18" s="8">
        <v>7.8158823477593225E-4</v>
      </c>
      <c r="AK18" s="8">
        <v>2.458001417839203E-5</v>
      </c>
      <c r="AL18" s="8">
        <v>0</v>
      </c>
      <c r="AM18" s="8">
        <v>0.9913424321273393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f>SUM(Tabela2[[#This Row],[Mg15]:[U]])</f>
        <v>1.0012947239694576</v>
      </c>
    </row>
    <row r="19" spans="2:45" x14ac:dyDescent="0.25">
      <c r="B19" s="6" t="s">
        <v>90</v>
      </c>
      <c r="C19" s="8" t="s">
        <v>75</v>
      </c>
      <c r="D19" s="8"/>
      <c r="E19" s="8"/>
      <c r="F19" s="8"/>
      <c r="G19" s="8">
        <v>0</v>
      </c>
      <c r="H19" s="8">
        <v>8.7999999999999995E-2</v>
      </c>
      <c r="I19" s="8">
        <v>0</v>
      </c>
      <c r="J19" s="8">
        <v>0</v>
      </c>
      <c r="K19" s="8">
        <v>0</v>
      </c>
      <c r="L19" s="8">
        <v>0.39</v>
      </c>
      <c r="M19" s="8">
        <v>8.6999999999999994E-2</v>
      </c>
      <c r="N19" s="8">
        <v>8.9999999999999993E-3</v>
      </c>
      <c r="O19" s="8">
        <v>0.186</v>
      </c>
      <c r="P19" s="8">
        <v>1.573</v>
      </c>
      <c r="Q19" s="8">
        <v>94.968000000000004</v>
      </c>
      <c r="R19" s="8">
        <v>0</v>
      </c>
      <c r="S19" s="8">
        <v>2.5870000000000002</v>
      </c>
      <c r="T19" s="8">
        <v>0</v>
      </c>
      <c r="U19" s="8"/>
      <c r="V19" s="8"/>
      <c r="W19" s="8">
        <v>4.2999999999999997E-2</v>
      </c>
      <c r="X19" s="25">
        <f>SUM(Tabela2[[#This Row],[K2O   ]:[In2O3]])</f>
        <v>99.931000000000012</v>
      </c>
      <c r="Y19" s="8"/>
      <c r="Z19" s="8"/>
      <c r="AA19" s="8">
        <v>0</v>
      </c>
      <c r="AB19" s="8">
        <v>2.5926414935386931E-3</v>
      </c>
      <c r="AC19" s="8">
        <v>0</v>
      </c>
      <c r="AD19" s="8">
        <v>0</v>
      </c>
      <c r="AE19" s="8">
        <v>0</v>
      </c>
      <c r="AF19" s="8">
        <v>0</v>
      </c>
      <c r="AG19" s="8">
        <v>8.2576054098040235E-3</v>
      </c>
      <c r="AH19" s="8">
        <v>1.8188269968582305E-3</v>
      </c>
      <c r="AI19" s="8">
        <v>0</v>
      </c>
      <c r="AJ19" s="8">
        <v>1.661089707609832E-4</v>
      </c>
      <c r="AK19" s="8">
        <v>2.2671848588060916E-3</v>
      </c>
      <c r="AL19" s="8">
        <v>1.7776770118185459E-2</v>
      </c>
      <c r="AM19" s="8">
        <v>0.94646321949709877</v>
      </c>
      <c r="AN19" s="8">
        <v>0</v>
      </c>
      <c r="AO19" s="8">
        <v>1.7586304949998188E-2</v>
      </c>
      <c r="AP19" s="8">
        <v>0</v>
      </c>
      <c r="AQ19" s="8">
        <v>0</v>
      </c>
      <c r="AR19" s="8">
        <v>0</v>
      </c>
      <c r="AS19" s="8">
        <f>SUM(Tabela2[[#This Row],[Mg15]:[U]])</f>
        <v>0.99692866229505039</v>
      </c>
    </row>
    <row r="20" spans="2:45" x14ac:dyDescent="0.25">
      <c r="B20" s="6" t="s">
        <v>91</v>
      </c>
      <c r="C20" s="8" t="s">
        <v>75</v>
      </c>
      <c r="D20" s="8"/>
      <c r="E20" s="8"/>
      <c r="F20" s="8"/>
      <c r="G20" s="8">
        <v>3.6999999999999998E-2</v>
      </c>
      <c r="H20" s="8">
        <v>0</v>
      </c>
      <c r="I20" s="8">
        <v>0</v>
      </c>
      <c r="J20" s="8">
        <v>0</v>
      </c>
      <c r="K20" s="8">
        <v>0.438</v>
      </c>
      <c r="L20" s="8">
        <v>4.0000000000000001E-3</v>
      </c>
      <c r="M20" s="8">
        <v>0.13200000000000001</v>
      </c>
      <c r="N20" s="8">
        <v>0.03</v>
      </c>
      <c r="O20" s="8">
        <v>2.5999999999999999E-2</v>
      </c>
      <c r="P20" s="8">
        <v>0.48</v>
      </c>
      <c r="Q20" s="8">
        <v>99.335999999999999</v>
      </c>
      <c r="R20" s="8">
        <v>0</v>
      </c>
      <c r="S20" s="8">
        <v>0</v>
      </c>
      <c r="T20" s="8">
        <v>0</v>
      </c>
      <c r="U20" s="8"/>
      <c r="V20" s="8"/>
      <c r="W20" s="8">
        <v>4.9000000000000002E-2</v>
      </c>
      <c r="X20" s="25">
        <f>SUM(Tabela2[[#This Row],[K2O   ]:[In2O3]])</f>
        <v>100.53200000000001</v>
      </c>
      <c r="Y20" s="8"/>
      <c r="Z20" s="8"/>
      <c r="AA20" s="8">
        <v>1.3682803770384124E-3</v>
      </c>
      <c r="AB20" s="8">
        <v>0</v>
      </c>
      <c r="AC20" s="8">
        <v>0</v>
      </c>
      <c r="AD20" s="8">
        <v>0</v>
      </c>
      <c r="AE20" s="8">
        <v>0</v>
      </c>
      <c r="AF20" s="8">
        <v>8.1740840520779234E-3</v>
      </c>
      <c r="AG20" s="8">
        <v>8.4044690860978272E-5</v>
      </c>
      <c r="AH20" s="8">
        <v>2.7384627886273311E-3</v>
      </c>
      <c r="AI20" s="8">
        <v>0</v>
      </c>
      <c r="AJ20" s="8">
        <v>5.4945560259961205E-4</v>
      </c>
      <c r="AK20" s="8">
        <v>3.1449091913754765E-4</v>
      </c>
      <c r="AL20" s="8">
        <v>5.3830218744346913E-3</v>
      </c>
      <c r="AM20" s="8">
        <v>0.98241252595617801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f>SUM(Tabela2[[#This Row],[Mg15]:[U]])</f>
        <v>1.0010243662609546</v>
      </c>
    </row>
    <row r="21" spans="2:45" x14ac:dyDescent="0.25">
      <c r="B21" s="6" t="s">
        <v>92</v>
      </c>
      <c r="C21" s="8" t="s">
        <v>75</v>
      </c>
      <c r="D21" s="8"/>
      <c r="E21" s="8"/>
      <c r="F21" s="8"/>
      <c r="G21" s="8">
        <v>2.9000000000000001E-2</v>
      </c>
      <c r="H21" s="8">
        <v>0</v>
      </c>
      <c r="I21" s="8">
        <v>0</v>
      </c>
      <c r="J21" s="8">
        <v>0</v>
      </c>
      <c r="K21" s="8">
        <v>0.16700000000000001</v>
      </c>
      <c r="L21" s="8">
        <v>2.5999999999999999E-2</v>
      </c>
      <c r="M21" s="8">
        <v>2.5000000000000001E-2</v>
      </c>
      <c r="N21" s="8">
        <v>8.2000000000000003E-2</v>
      </c>
      <c r="O21" s="8">
        <v>0</v>
      </c>
      <c r="P21" s="8">
        <v>4.1000000000000002E-2</v>
      </c>
      <c r="Q21" s="8">
        <v>100.069</v>
      </c>
      <c r="R21" s="8">
        <v>0</v>
      </c>
      <c r="S21" s="8">
        <v>0</v>
      </c>
      <c r="T21" s="8">
        <v>0</v>
      </c>
      <c r="U21" s="8"/>
      <c r="V21" s="8"/>
      <c r="W21" s="8">
        <v>4.8000000000000001E-2</v>
      </c>
      <c r="X21" s="25">
        <f>SUM(Tabela2[[#This Row],[K2O   ]:[In2O3]])</f>
        <v>100.48700000000001</v>
      </c>
      <c r="Y21" s="8"/>
      <c r="Z21" s="8"/>
      <c r="AA21" s="8">
        <v>1.0776380456210064E-3</v>
      </c>
      <c r="AB21" s="8">
        <v>0</v>
      </c>
      <c r="AC21" s="8">
        <v>0</v>
      </c>
      <c r="AD21" s="8">
        <v>0</v>
      </c>
      <c r="AE21" s="8">
        <v>0</v>
      </c>
      <c r="AF21" s="8">
        <v>3.1317205557451324E-3</v>
      </c>
      <c r="AG21" s="8">
        <v>5.4894038659773412E-4</v>
      </c>
      <c r="AH21" s="8">
        <v>5.2116406699429473E-4</v>
      </c>
      <c r="AI21" s="8">
        <v>0</v>
      </c>
      <c r="AJ21" s="8">
        <v>1.5091303278081296E-3</v>
      </c>
      <c r="AK21" s="8">
        <v>0</v>
      </c>
      <c r="AL21" s="8">
        <v>4.6203013989715386E-4</v>
      </c>
      <c r="AM21" s="8">
        <v>0.99446230535587288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f>SUM(Tabela2[[#This Row],[Mg15]:[U]])</f>
        <v>1.0017129288785362</v>
      </c>
    </row>
    <row r="22" spans="2:45" x14ac:dyDescent="0.25">
      <c r="B22" s="6" t="s">
        <v>93</v>
      </c>
      <c r="C22" s="8" t="s">
        <v>75</v>
      </c>
      <c r="D22" s="8"/>
      <c r="E22" s="8"/>
      <c r="F22" s="8"/>
      <c r="G22" s="8">
        <v>9.0999999999999998E-2</v>
      </c>
      <c r="H22" s="8">
        <v>1.6E-2</v>
      </c>
      <c r="I22" s="8">
        <v>0</v>
      </c>
      <c r="J22" s="8">
        <v>0</v>
      </c>
      <c r="K22" s="8">
        <v>0</v>
      </c>
      <c r="L22" s="8">
        <v>5.0000000000000001E-3</v>
      </c>
      <c r="M22" s="8">
        <v>0.03</v>
      </c>
      <c r="N22" s="8"/>
      <c r="O22" s="8">
        <v>0</v>
      </c>
      <c r="P22" s="8">
        <v>0</v>
      </c>
      <c r="Q22" s="8">
        <v>100.66200000000001</v>
      </c>
      <c r="R22" s="8">
        <v>1.9E-2</v>
      </c>
      <c r="S22" s="8">
        <v>0</v>
      </c>
      <c r="T22" s="8">
        <v>5.0000000000000001E-3</v>
      </c>
      <c r="U22" s="8"/>
      <c r="V22" s="8"/>
      <c r="W22" s="8">
        <v>3.6999999999999998E-2</v>
      </c>
      <c r="X22" s="25">
        <f>SUM(Tabela2[[#This Row],[K2O   ]:[In2O3]])</f>
        <v>100.86500000000001</v>
      </c>
      <c r="Y22" s="8"/>
      <c r="Z22" s="8"/>
      <c r="AA22" s="8">
        <v>3.3713301568195396E-3</v>
      </c>
      <c r="AB22" s="8">
        <v>4.6862674421530606E-4</v>
      </c>
      <c r="AC22" s="8">
        <v>0</v>
      </c>
      <c r="AD22" s="8">
        <v>0</v>
      </c>
      <c r="AE22" s="8">
        <v>0</v>
      </c>
      <c r="AF22" s="8">
        <v>0</v>
      </c>
      <c r="AG22" s="8">
        <v>1.0524629483395157E-4</v>
      </c>
      <c r="AH22" s="8">
        <v>6.2350607016584928E-4</v>
      </c>
      <c r="AI22" s="8">
        <v>0</v>
      </c>
      <c r="AJ22" s="8">
        <v>0</v>
      </c>
      <c r="AK22" s="8">
        <v>0</v>
      </c>
      <c r="AL22" s="8">
        <v>0</v>
      </c>
      <c r="AM22" s="8">
        <v>0.99733094958760404</v>
      </c>
      <c r="AN22" s="8">
        <v>1.7538758306179551E-4</v>
      </c>
      <c r="AO22" s="8">
        <v>0</v>
      </c>
      <c r="AP22" s="8">
        <v>3.22030763318436E-5</v>
      </c>
      <c r="AQ22" s="8">
        <v>0</v>
      </c>
      <c r="AR22" s="8">
        <v>0</v>
      </c>
      <c r="AS22" s="8">
        <f>SUM(Tabela2[[#This Row],[Mg15]:[U]])</f>
        <v>1.0021072495130323</v>
      </c>
    </row>
    <row r="23" spans="2:45" x14ac:dyDescent="0.25">
      <c r="B23" s="6" t="s">
        <v>94</v>
      </c>
      <c r="C23" s="8" t="s">
        <v>75</v>
      </c>
      <c r="D23" s="8"/>
      <c r="E23" s="8"/>
      <c r="F23" s="8"/>
      <c r="G23" s="8">
        <v>4.7E-2</v>
      </c>
      <c r="H23" s="8">
        <v>0</v>
      </c>
      <c r="I23" s="8">
        <v>0</v>
      </c>
      <c r="J23" s="8">
        <v>0</v>
      </c>
      <c r="K23" s="8">
        <v>0</v>
      </c>
      <c r="L23" s="8">
        <v>1.7000000000000001E-2</v>
      </c>
      <c r="M23" s="8">
        <v>4.1000000000000002E-2</v>
      </c>
      <c r="N23" s="8"/>
      <c r="O23" s="8">
        <v>0</v>
      </c>
      <c r="P23" s="8">
        <v>8.0000000000000002E-3</v>
      </c>
      <c r="Q23" s="8">
        <v>100.941</v>
      </c>
      <c r="R23" s="8">
        <v>5.2999999999999999E-2</v>
      </c>
      <c r="S23" s="8">
        <v>0</v>
      </c>
      <c r="T23" s="8">
        <v>0</v>
      </c>
      <c r="U23" s="8"/>
      <c r="V23" s="8"/>
      <c r="W23" s="8">
        <v>1.2999999999999999E-2</v>
      </c>
      <c r="X23" s="25">
        <f>SUM(Tabela2[[#This Row],[K2O   ]:[In2O3]])</f>
        <v>101.12</v>
      </c>
      <c r="Y23" s="8"/>
      <c r="Z23" s="8"/>
      <c r="AA23" s="8">
        <v>1.7372499847053014E-3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3.5701815239287866E-4</v>
      </c>
      <c r="AH23" s="8">
        <v>8.5017406696582295E-4</v>
      </c>
      <c r="AI23" s="8">
        <v>0</v>
      </c>
      <c r="AJ23" s="8">
        <v>0</v>
      </c>
      <c r="AK23" s="8">
        <v>0</v>
      </c>
      <c r="AL23" s="8">
        <v>8.9673883525691255E-5</v>
      </c>
      <c r="AM23" s="8">
        <v>0.99780553784325765</v>
      </c>
      <c r="AN23" s="8">
        <v>4.8811896024254249E-4</v>
      </c>
      <c r="AO23" s="8">
        <v>0</v>
      </c>
      <c r="AP23" s="8">
        <v>0</v>
      </c>
      <c r="AQ23" s="8">
        <v>0</v>
      </c>
      <c r="AR23" s="8">
        <v>0</v>
      </c>
      <c r="AS23" s="8">
        <f>SUM(Tabela2[[#This Row],[Mg15]:[U]])</f>
        <v>1.0013277728910899</v>
      </c>
    </row>
    <row r="24" spans="2:45" x14ac:dyDescent="0.25">
      <c r="B24" s="6" t="s">
        <v>95</v>
      </c>
      <c r="C24" s="8" t="s">
        <v>75</v>
      </c>
      <c r="D24" s="8"/>
      <c r="E24" s="8"/>
      <c r="F24" s="8"/>
      <c r="G24" s="8">
        <v>7.0000000000000007E-2</v>
      </c>
      <c r="H24" s="8">
        <v>1.4E-2</v>
      </c>
      <c r="I24" s="8">
        <v>0</v>
      </c>
      <c r="J24" s="8">
        <v>0</v>
      </c>
      <c r="K24" s="8">
        <v>0</v>
      </c>
      <c r="L24" s="8">
        <v>0</v>
      </c>
      <c r="M24" s="8">
        <v>2.5000000000000001E-2</v>
      </c>
      <c r="N24" s="8"/>
      <c r="O24" s="8">
        <v>2.4E-2</v>
      </c>
      <c r="P24" s="8">
        <v>6.0000000000000001E-3</v>
      </c>
      <c r="Q24" s="8">
        <v>100.78100000000001</v>
      </c>
      <c r="R24" s="8">
        <v>0</v>
      </c>
      <c r="S24" s="8">
        <v>0</v>
      </c>
      <c r="T24" s="8">
        <v>8.5999999999999993E-2</v>
      </c>
      <c r="U24" s="8"/>
      <c r="V24" s="8"/>
      <c r="W24" s="8">
        <v>4.2000000000000003E-2</v>
      </c>
      <c r="X24" s="25">
        <f>SUM(Tabela2[[#This Row],[K2O   ]:[In2O3]])</f>
        <v>101.048</v>
      </c>
      <c r="Y24" s="8"/>
      <c r="Z24" s="8"/>
      <c r="AA24" s="8">
        <v>2.5892401717619064E-3</v>
      </c>
      <c r="AB24" s="8">
        <v>4.0940159116392602E-4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5.1876879348564684E-4</v>
      </c>
      <c r="AI24" s="8">
        <v>0</v>
      </c>
      <c r="AJ24" s="8">
        <v>0</v>
      </c>
      <c r="AK24" s="8">
        <v>2.9036677788876888E-4</v>
      </c>
      <c r="AL24" s="8">
        <v>6.7303411655072771E-5</v>
      </c>
      <c r="AM24" s="8">
        <v>0.99693491947754964</v>
      </c>
      <c r="AN24" s="8">
        <v>0</v>
      </c>
      <c r="AO24" s="8">
        <v>0</v>
      </c>
      <c r="AP24" s="8">
        <v>5.5301920266396425E-4</v>
      </c>
      <c r="AQ24" s="8">
        <v>0</v>
      </c>
      <c r="AR24" s="8">
        <v>0</v>
      </c>
      <c r="AS24" s="8">
        <f>SUM(Tabela2[[#This Row],[Mg15]:[U]])</f>
        <v>1.0013630194261689</v>
      </c>
    </row>
    <row r="25" spans="2:45" x14ac:dyDescent="0.25">
      <c r="B25" s="6" t="s">
        <v>96</v>
      </c>
      <c r="C25" s="8" t="s">
        <v>75</v>
      </c>
      <c r="D25" s="8"/>
      <c r="E25" s="8"/>
      <c r="F25" s="8"/>
      <c r="G25" s="8">
        <v>7.5999999999999998E-2</v>
      </c>
      <c r="H25" s="8">
        <v>8.0000000000000002E-3</v>
      </c>
      <c r="I25" s="8">
        <v>0</v>
      </c>
      <c r="J25" s="8">
        <v>0</v>
      </c>
      <c r="K25" s="8">
        <v>0</v>
      </c>
      <c r="L25" s="8">
        <v>5.1999999999999998E-2</v>
      </c>
      <c r="M25" s="8">
        <v>0.1</v>
      </c>
      <c r="N25" s="8"/>
      <c r="O25" s="8">
        <v>3.1E-2</v>
      </c>
      <c r="P25" s="8">
        <v>7.6999999999999999E-2</v>
      </c>
      <c r="Q25" s="8">
        <v>98.655000000000001</v>
      </c>
      <c r="R25" s="8">
        <v>0</v>
      </c>
      <c r="S25" s="8">
        <v>0.58499999999999996</v>
      </c>
      <c r="T25" s="8">
        <v>0</v>
      </c>
      <c r="U25" s="8"/>
      <c r="V25" s="8"/>
      <c r="W25" s="8">
        <v>2.1000000000000001E-2</v>
      </c>
      <c r="X25" s="25">
        <f>SUM(Tabela2[[#This Row],[K2O   ]:[In2O3]])</f>
        <v>99.60499999999999</v>
      </c>
      <c r="Y25" s="8"/>
      <c r="Z25" s="8"/>
      <c r="AA25" s="8">
        <v>2.8526580450916675E-3</v>
      </c>
      <c r="AB25" s="8">
        <v>2.3739594899082359E-4</v>
      </c>
      <c r="AC25" s="8">
        <v>0</v>
      </c>
      <c r="AD25" s="8">
        <v>0</v>
      </c>
      <c r="AE25" s="8">
        <v>0</v>
      </c>
      <c r="AF25" s="8">
        <v>0</v>
      </c>
      <c r="AG25" s="8">
        <v>1.1089612841016431E-3</v>
      </c>
      <c r="AH25" s="8">
        <v>2.1056959446678594E-3</v>
      </c>
      <c r="AI25" s="8">
        <v>0</v>
      </c>
      <c r="AJ25" s="8">
        <v>0</v>
      </c>
      <c r="AK25" s="8">
        <v>3.8059160427615359E-4</v>
      </c>
      <c r="AL25" s="8">
        <v>8.7647267376384961E-4</v>
      </c>
      <c r="AM25" s="8">
        <v>0.99030522847283053</v>
      </c>
      <c r="AN25" s="8">
        <v>0</v>
      </c>
      <c r="AO25" s="8">
        <v>4.0055075856119879E-3</v>
      </c>
      <c r="AP25" s="8">
        <v>0</v>
      </c>
      <c r="AQ25" s="8">
        <v>0</v>
      </c>
      <c r="AR25" s="8">
        <v>0</v>
      </c>
      <c r="AS25" s="8">
        <f>SUM(Tabela2[[#This Row],[Mg15]:[U]])</f>
        <v>1.0018725115593345</v>
      </c>
    </row>
    <row r="26" spans="2:45" x14ac:dyDescent="0.25">
      <c r="B26" s="6" t="s">
        <v>97</v>
      </c>
      <c r="C26" s="8" t="s">
        <v>75</v>
      </c>
      <c r="D26" s="8"/>
      <c r="E26" s="8"/>
      <c r="F26" s="8"/>
      <c r="G26" s="8">
        <v>5.1999999999999998E-2</v>
      </c>
      <c r="H26" s="8">
        <v>1.0999999999999999E-2</v>
      </c>
      <c r="I26" s="8">
        <v>0</v>
      </c>
      <c r="J26" s="8">
        <v>0</v>
      </c>
      <c r="K26" s="8">
        <v>0</v>
      </c>
      <c r="L26" s="8">
        <v>3.2000000000000001E-2</v>
      </c>
      <c r="M26" s="8">
        <v>0.20799999999999999</v>
      </c>
      <c r="N26" s="8"/>
      <c r="O26" s="8">
        <v>0</v>
      </c>
      <c r="P26" s="8">
        <v>0</v>
      </c>
      <c r="Q26" s="8">
        <v>99.822999999999993</v>
      </c>
      <c r="R26" s="8">
        <v>4.8000000000000001E-2</v>
      </c>
      <c r="S26" s="8">
        <v>0</v>
      </c>
      <c r="T26" s="8">
        <v>2.1999999999999999E-2</v>
      </c>
      <c r="U26" s="8"/>
      <c r="V26" s="8"/>
      <c r="W26" s="8">
        <v>0</v>
      </c>
      <c r="X26" s="25">
        <f>SUM(Tabela2[[#This Row],[K2O   ]:[In2O3]])</f>
        <v>100.196</v>
      </c>
      <c r="Y26" s="8"/>
      <c r="Z26" s="8"/>
      <c r="AA26" s="8">
        <v>1.9391019688383192E-3</v>
      </c>
      <c r="AB26" s="8">
        <v>3.2429270776867462E-4</v>
      </c>
      <c r="AC26" s="8">
        <v>0</v>
      </c>
      <c r="AD26" s="8">
        <v>0</v>
      </c>
      <c r="AE26" s="8">
        <v>0</v>
      </c>
      <c r="AF26" s="8">
        <v>0</v>
      </c>
      <c r="AG26" s="8">
        <v>6.7799142355176698E-4</v>
      </c>
      <c r="AH26" s="8">
        <v>4.3513115228380863E-3</v>
      </c>
      <c r="AI26" s="8">
        <v>0</v>
      </c>
      <c r="AJ26" s="8">
        <v>0</v>
      </c>
      <c r="AK26" s="8">
        <v>0</v>
      </c>
      <c r="AL26" s="8">
        <v>0</v>
      </c>
      <c r="AM26" s="8">
        <v>0.99550115863508615</v>
      </c>
      <c r="AN26" s="8">
        <v>4.4598873615922974E-4</v>
      </c>
      <c r="AO26" s="8">
        <v>0</v>
      </c>
      <c r="AP26" s="8">
        <v>1.4262230418278428E-4</v>
      </c>
      <c r="AQ26" s="8">
        <v>0</v>
      </c>
      <c r="AR26" s="8">
        <v>0</v>
      </c>
      <c r="AS26" s="8">
        <f>SUM(Tabela2[[#This Row],[Mg15]:[U]])</f>
        <v>1.0033824672984248</v>
      </c>
    </row>
    <row r="27" spans="2:45" x14ac:dyDescent="0.25">
      <c r="B27" s="6" t="s">
        <v>98</v>
      </c>
      <c r="C27" s="8" t="s">
        <v>75</v>
      </c>
      <c r="D27" s="8"/>
      <c r="E27" s="8"/>
      <c r="F27" s="8"/>
      <c r="G27" s="8">
        <v>6.7000000000000004E-2</v>
      </c>
      <c r="H27" s="8">
        <v>0</v>
      </c>
      <c r="I27" s="8">
        <v>0</v>
      </c>
      <c r="J27" s="8">
        <v>0</v>
      </c>
      <c r="K27" s="8">
        <v>0.38</v>
      </c>
      <c r="L27" s="8">
        <v>2.9000000000000001E-2</v>
      </c>
      <c r="M27" s="8">
        <v>2.5999999999999999E-2</v>
      </c>
      <c r="N27" s="8"/>
      <c r="O27" s="8">
        <v>1.6E-2</v>
      </c>
      <c r="P27" s="8">
        <v>3.7999999999999999E-2</v>
      </c>
      <c r="Q27" s="8">
        <v>99.572000000000003</v>
      </c>
      <c r="R27" s="8">
        <v>0</v>
      </c>
      <c r="S27" s="8">
        <v>1.6E-2</v>
      </c>
      <c r="T27" s="8">
        <v>1.4999999999999999E-2</v>
      </c>
      <c r="U27" s="8"/>
      <c r="V27" s="8"/>
      <c r="W27" s="8">
        <v>0</v>
      </c>
      <c r="X27" s="25">
        <f>SUM(Tabela2[[#This Row],[K2O   ]:[In2O3]])</f>
        <v>100.15900000000001</v>
      </c>
      <c r="Y27" s="8"/>
      <c r="Z27" s="8"/>
      <c r="AA27" s="8">
        <v>2.491005862647072E-3</v>
      </c>
      <c r="AB27" s="8">
        <v>0</v>
      </c>
      <c r="AC27" s="8">
        <v>0</v>
      </c>
      <c r="AD27" s="8">
        <v>0</v>
      </c>
      <c r="AE27" s="8">
        <v>0</v>
      </c>
      <c r="AF27" s="8">
        <v>7.1297640490392044E-3</v>
      </c>
      <c r="AG27" s="8">
        <v>6.1259699629296076E-4</v>
      </c>
      <c r="AH27" s="8">
        <v>5.4229154472727596E-4</v>
      </c>
      <c r="AI27" s="8">
        <v>0</v>
      </c>
      <c r="AJ27" s="8">
        <v>0</v>
      </c>
      <c r="AK27" s="8">
        <v>1.9457243629989704E-4</v>
      </c>
      <c r="AL27" s="8">
        <v>4.2844499734528572E-4</v>
      </c>
      <c r="AM27" s="8">
        <v>0.99003608901600071</v>
      </c>
      <c r="AN27" s="8">
        <v>0</v>
      </c>
      <c r="AO27" s="8">
        <v>1.0851393176794731E-4</v>
      </c>
      <c r="AP27" s="8">
        <v>9.6952423623302902E-5</v>
      </c>
      <c r="AQ27" s="8">
        <v>0</v>
      </c>
      <c r="AR27" s="8">
        <v>0</v>
      </c>
      <c r="AS27" s="8">
        <f>SUM(Tabela2[[#This Row],[Mg15]:[U]])</f>
        <v>1.0016402312577439</v>
      </c>
    </row>
    <row r="28" spans="2:45" ht="14.1" customHeight="1" x14ac:dyDescent="0.25">
      <c r="B28" s="6" t="s">
        <v>99</v>
      </c>
      <c r="C28" s="8" t="s">
        <v>75</v>
      </c>
      <c r="D28" s="8"/>
      <c r="E28" s="8"/>
      <c r="F28" s="8"/>
      <c r="G28" s="8">
        <v>3.7999999999999999E-2</v>
      </c>
      <c r="H28" s="8">
        <v>0</v>
      </c>
      <c r="I28" s="8">
        <v>0</v>
      </c>
      <c r="J28" s="8">
        <v>0</v>
      </c>
      <c r="K28" s="8">
        <v>0.40600000000000003</v>
      </c>
      <c r="L28" s="8">
        <v>1.7999999999999999E-2</v>
      </c>
      <c r="M28" s="8">
        <v>5.6000000000000001E-2</v>
      </c>
      <c r="N28" s="8"/>
      <c r="O28" s="8">
        <v>0</v>
      </c>
      <c r="P28" s="8">
        <v>0</v>
      </c>
      <c r="Q28" s="8">
        <v>98.957999999999998</v>
      </c>
      <c r="R28" s="8">
        <v>0</v>
      </c>
      <c r="S28" s="8">
        <v>0.10299999999999999</v>
      </c>
      <c r="T28" s="8">
        <v>0</v>
      </c>
      <c r="U28" s="8"/>
      <c r="V28" s="8"/>
      <c r="W28" s="8">
        <v>4.3999999999999997E-2</v>
      </c>
      <c r="X28" s="25">
        <f>SUM(Tabela2[[#This Row],[K2O   ]:[In2O3]])</f>
        <v>99.62299999999999</v>
      </c>
      <c r="Y28" s="8"/>
      <c r="Z28" s="8"/>
      <c r="AA28" s="8">
        <v>1.421476816174103E-3</v>
      </c>
      <c r="AB28" s="8">
        <v>0</v>
      </c>
      <c r="AC28" s="8">
        <v>0</v>
      </c>
      <c r="AD28" s="8">
        <v>0</v>
      </c>
      <c r="AE28" s="8">
        <v>0</v>
      </c>
      <c r="AF28" s="8">
        <v>7.6643235794696448E-3</v>
      </c>
      <c r="AG28" s="8">
        <v>3.8256532825525481E-4</v>
      </c>
      <c r="AH28" s="8">
        <v>1.1751782619358173E-3</v>
      </c>
      <c r="AI28" s="8">
        <v>0</v>
      </c>
      <c r="AJ28" s="8">
        <v>0</v>
      </c>
      <c r="AK28" s="8">
        <v>0</v>
      </c>
      <c r="AL28" s="8">
        <v>0</v>
      </c>
      <c r="AM28" s="8">
        <v>0.98996751114225645</v>
      </c>
      <c r="AN28" s="8">
        <v>0</v>
      </c>
      <c r="AO28" s="8">
        <v>7.0284406007301936E-4</v>
      </c>
      <c r="AP28" s="8">
        <v>0</v>
      </c>
      <c r="AQ28" s="8">
        <v>0</v>
      </c>
      <c r="AR28" s="8">
        <v>0</v>
      </c>
      <c r="AS28" s="8">
        <f>SUM(Tabela2[[#This Row],[Mg15]:[U]])</f>
        <v>1.0013138991881643</v>
      </c>
    </row>
    <row r="29" spans="2:45" x14ac:dyDescent="0.25">
      <c r="B29" s="6" t="s">
        <v>100</v>
      </c>
      <c r="C29" s="8" t="s">
        <v>75</v>
      </c>
      <c r="D29" s="8"/>
      <c r="E29" s="8"/>
      <c r="F29" s="8"/>
      <c r="G29" s="8">
        <v>8.8999999999999996E-2</v>
      </c>
      <c r="H29" s="8">
        <v>0</v>
      </c>
      <c r="I29" s="8">
        <v>0</v>
      </c>
      <c r="J29" s="8">
        <v>0</v>
      </c>
      <c r="K29" s="8">
        <v>0.28799999999999998</v>
      </c>
      <c r="L29" s="8">
        <v>3.1E-2</v>
      </c>
      <c r="M29" s="8">
        <v>6.8000000000000005E-2</v>
      </c>
      <c r="N29" s="8"/>
      <c r="O29" s="8">
        <v>2.5000000000000001E-2</v>
      </c>
      <c r="P29" s="8">
        <v>0.17100000000000001</v>
      </c>
      <c r="Q29" s="8">
        <v>99.552000000000007</v>
      </c>
      <c r="R29" s="8">
        <v>0</v>
      </c>
      <c r="S29" s="8">
        <v>0</v>
      </c>
      <c r="T29" s="8">
        <v>0</v>
      </c>
      <c r="U29" s="8"/>
      <c r="V29" s="8"/>
      <c r="W29" s="8">
        <v>1.4E-2</v>
      </c>
      <c r="X29" s="25">
        <f>SUM(Tabela2[[#This Row],[K2O   ]:[In2O3]])</f>
        <v>100.238</v>
      </c>
      <c r="Y29" s="8"/>
      <c r="Z29" s="8"/>
      <c r="AA29" s="8">
        <v>3.306812180068338E-3</v>
      </c>
      <c r="AB29" s="8">
        <v>0</v>
      </c>
      <c r="AC29" s="8">
        <v>0</v>
      </c>
      <c r="AD29" s="8">
        <v>0</v>
      </c>
      <c r="AE29" s="8">
        <v>0</v>
      </c>
      <c r="AF29" s="8">
        <v>5.4001226494438453E-3</v>
      </c>
      <c r="AG29" s="8">
        <v>6.5442236644272164E-4</v>
      </c>
      <c r="AH29" s="8">
        <v>1.4173854583716084E-3</v>
      </c>
      <c r="AI29" s="8">
        <v>0</v>
      </c>
      <c r="AJ29" s="8">
        <v>0</v>
      </c>
      <c r="AK29" s="8">
        <v>3.0382318899966623E-4</v>
      </c>
      <c r="AL29" s="8">
        <v>1.9267579740166174E-3</v>
      </c>
      <c r="AM29" s="8">
        <v>0.98919829669159443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f>SUM(Tabela2[[#This Row],[Mg15]:[U]])</f>
        <v>1.0022076205089372</v>
      </c>
    </row>
    <row r="30" spans="2:45" x14ac:dyDescent="0.25">
      <c r="B30" s="6" t="s">
        <v>101</v>
      </c>
      <c r="C30" s="8" t="s">
        <v>75</v>
      </c>
      <c r="D30" s="8"/>
      <c r="E30" s="8"/>
      <c r="F30" s="8"/>
      <c r="G30" s="8">
        <v>6.8000000000000005E-2</v>
      </c>
      <c r="H30" s="8">
        <v>0</v>
      </c>
      <c r="I30" s="8">
        <v>0</v>
      </c>
      <c r="J30" s="8">
        <v>0</v>
      </c>
      <c r="K30" s="8">
        <v>0</v>
      </c>
      <c r="L30" s="8">
        <v>1.7999999999999999E-2</v>
      </c>
      <c r="M30" s="8">
        <v>0</v>
      </c>
      <c r="N30" s="8"/>
      <c r="O30" s="8">
        <v>0</v>
      </c>
      <c r="P30" s="8">
        <v>4.8000000000000001E-2</v>
      </c>
      <c r="Q30" s="8">
        <v>100.23</v>
      </c>
      <c r="R30" s="8">
        <v>0</v>
      </c>
      <c r="S30" s="8">
        <v>0.109</v>
      </c>
      <c r="T30" s="8">
        <v>0</v>
      </c>
      <c r="U30" s="8"/>
      <c r="V30" s="8"/>
      <c r="W30" s="8">
        <v>2.5000000000000001E-2</v>
      </c>
      <c r="X30" s="25">
        <f>SUM(Tabela2[[#This Row],[K2O   ]:[In2O3]])</f>
        <v>100.498</v>
      </c>
      <c r="Y30" s="8"/>
      <c r="Z30" s="8"/>
      <c r="AA30" s="8">
        <v>2.5291124978611568E-3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3.8037210349831162E-4</v>
      </c>
      <c r="AH30" s="8">
        <v>0</v>
      </c>
      <c r="AI30" s="8">
        <v>0</v>
      </c>
      <c r="AJ30" s="8">
        <v>0</v>
      </c>
      <c r="AK30" s="8">
        <v>0</v>
      </c>
      <c r="AL30" s="8">
        <v>5.4139221316670566E-4</v>
      </c>
      <c r="AM30" s="8">
        <v>0.99694411449763154</v>
      </c>
      <c r="AN30" s="8">
        <v>0</v>
      </c>
      <c r="AO30" s="8">
        <v>7.3952234818430479E-4</v>
      </c>
      <c r="AP30" s="8">
        <v>0</v>
      </c>
      <c r="AQ30" s="8">
        <v>0</v>
      </c>
      <c r="AR30" s="8">
        <v>0</v>
      </c>
      <c r="AS30" s="8">
        <f>SUM(Tabela2[[#This Row],[Mg15]:[U]])</f>
        <v>1.001134513660342</v>
      </c>
    </row>
    <row r="31" spans="2:45" x14ac:dyDescent="0.25">
      <c r="B31" s="6" t="s">
        <v>102</v>
      </c>
      <c r="C31" s="8" t="s">
        <v>75</v>
      </c>
      <c r="D31" s="8"/>
      <c r="E31" s="8"/>
      <c r="F31" s="8"/>
      <c r="G31" s="8">
        <v>8.1000000000000003E-2</v>
      </c>
      <c r="H31" s="8">
        <v>5.7000000000000002E-2</v>
      </c>
      <c r="I31" s="8">
        <v>0</v>
      </c>
      <c r="J31" s="8">
        <v>0</v>
      </c>
      <c r="K31" s="8">
        <v>0</v>
      </c>
      <c r="L31" s="8">
        <v>3.1E-2</v>
      </c>
      <c r="M31" s="8">
        <v>0.52800000000000002</v>
      </c>
      <c r="N31" s="8"/>
      <c r="O31" s="8">
        <v>8.4000000000000005E-2</v>
      </c>
      <c r="P31" s="8">
        <v>1.5169999999999999</v>
      </c>
      <c r="Q31" s="8">
        <v>97.186000000000007</v>
      </c>
      <c r="R31" s="8">
        <v>8.0000000000000002E-3</v>
      </c>
      <c r="S31" s="8">
        <v>0.91400000000000003</v>
      </c>
      <c r="T31" s="8">
        <v>0</v>
      </c>
      <c r="U31" s="8"/>
      <c r="V31" s="8"/>
      <c r="W31" s="8">
        <v>1.9E-2</v>
      </c>
      <c r="X31" s="25">
        <f>SUM(Tabela2[[#This Row],[K2O   ]:[In2O3]])</f>
        <v>100.42500000000001</v>
      </c>
      <c r="Y31" s="8"/>
      <c r="Z31" s="8"/>
      <c r="AA31" s="8">
        <v>2.9960815563106354E-3</v>
      </c>
      <c r="AB31" s="8">
        <v>1.6668275193716579E-3</v>
      </c>
      <c r="AC31" s="8">
        <v>0</v>
      </c>
      <c r="AD31" s="8">
        <v>0</v>
      </c>
      <c r="AE31" s="8">
        <v>0</v>
      </c>
      <c r="AF31" s="8">
        <v>0</v>
      </c>
      <c r="AG31" s="8">
        <v>6.5148920540948575E-4</v>
      </c>
      <c r="AH31" s="8">
        <v>1.0956253518744977E-2</v>
      </c>
      <c r="AI31" s="8">
        <v>0</v>
      </c>
      <c r="AJ31" s="8">
        <v>0</v>
      </c>
      <c r="AK31" s="8">
        <v>1.0162704212714417E-3</v>
      </c>
      <c r="AL31" s="8">
        <v>1.7016323197256357E-2</v>
      </c>
      <c r="AM31" s="8">
        <v>0.96136026623963089</v>
      </c>
      <c r="AN31" s="8">
        <v>7.3729951552554957E-5</v>
      </c>
      <c r="AO31" s="8">
        <v>6.1670912986600867E-3</v>
      </c>
      <c r="AP31" s="8">
        <v>0</v>
      </c>
      <c r="AQ31" s="8">
        <v>0</v>
      </c>
      <c r="AR31" s="8">
        <v>0</v>
      </c>
      <c r="AS31" s="8">
        <f>SUM(Tabela2[[#This Row],[Mg15]:[U]])</f>
        <v>1.001904332908208</v>
      </c>
    </row>
    <row r="32" spans="2:45" x14ac:dyDescent="0.25">
      <c r="B32" s="6" t="s">
        <v>103</v>
      </c>
      <c r="C32" s="8" t="s">
        <v>75</v>
      </c>
      <c r="D32" s="8"/>
      <c r="E32" s="8"/>
      <c r="F32" s="8"/>
      <c r="G32" s="8">
        <v>5.8999999999999997E-2</v>
      </c>
      <c r="H32" s="8">
        <v>1.4E-2</v>
      </c>
      <c r="I32" s="8">
        <v>0</v>
      </c>
      <c r="J32" s="8">
        <v>0</v>
      </c>
      <c r="K32" s="8">
        <v>0</v>
      </c>
      <c r="L32" s="8">
        <v>7.0999999999999994E-2</v>
      </c>
      <c r="M32" s="8">
        <v>0.05</v>
      </c>
      <c r="N32" s="8"/>
      <c r="O32" s="8">
        <v>2.3E-2</v>
      </c>
      <c r="P32" s="8">
        <v>0.33700000000000002</v>
      </c>
      <c r="Q32" s="8">
        <v>99.207999999999998</v>
      </c>
      <c r="R32" s="8">
        <v>0</v>
      </c>
      <c r="S32" s="8">
        <v>0.33300000000000002</v>
      </c>
      <c r="T32" s="8">
        <v>0</v>
      </c>
      <c r="U32" s="8"/>
      <c r="V32" s="8"/>
      <c r="W32" s="8">
        <v>2.7E-2</v>
      </c>
      <c r="X32" s="25">
        <f>SUM(Tabela2[[#This Row],[K2O   ]:[In2O3]])</f>
        <v>100.122</v>
      </c>
      <c r="Y32" s="8"/>
      <c r="Z32" s="8"/>
      <c r="AA32" s="8">
        <v>2.2002922091817595E-3</v>
      </c>
      <c r="AB32" s="8">
        <v>4.1276567916123284E-4</v>
      </c>
      <c r="AC32" s="8">
        <v>0</v>
      </c>
      <c r="AD32" s="8">
        <v>0</v>
      </c>
      <c r="AE32" s="8">
        <v>0</v>
      </c>
      <c r="AF32" s="8">
        <v>0</v>
      </c>
      <c r="AG32" s="8">
        <v>1.5044010097690899E-3</v>
      </c>
      <c r="AH32" s="8">
        <v>1.0460631223341674E-3</v>
      </c>
      <c r="AI32" s="8">
        <v>0</v>
      </c>
      <c r="AJ32" s="8">
        <v>0</v>
      </c>
      <c r="AK32" s="8">
        <v>2.8055471550446364E-4</v>
      </c>
      <c r="AL32" s="8">
        <v>3.8112705837675446E-3</v>
      </c>
      <c r="AM32" s="8">
        <v>0.98943869859392342</v>
      </c>
      <c r="AN32" s="8">
        <v>0</v>
      </c>
      <c r="AO32" s="8">
        <v>2.2653648246794421E-3</v>
      </c>
      <c r="AP32" s="8">
        <v>0</v>
      </c>
      <c r="AQ32" s="8">
        <v>0</v>
      </c>
      <c r="AR32" s="8">
        <v>0</v>
      </c>
      <c r="AS32" s="8">
        <f>SUM(Tabela2[[#This Row],[Mg15]:[U]])</f>
        <v>1.0009594107383211</v>
      </c>
    </row>
    <row r="33" spans="1:45" x14ac:dyDescent="0.25">
      <c r="B33" s="6" t="s">
        <v>104</v>
      </c>
      <c r="C33" s="8" t="s">
        <v>75</v>
      </c>
      <c r="D33" s="8"/>
      <c r="E33" s="8"/>
      <c r="F33" s="8"/>
      <c r="G33" s="8">
        <v>7.0999999999999994E-2</v>
      </c>
      <c r="H33" s="8">
        <v>0.14799999999999999</v>
      </c>
      <c r="I33" s="8">
        <v>0</v>
      </c>
      <c r="J33" s="8">
        <v>0</v>
      </c>
      <c r="K33" s="8">
        <v>0</v>
      </c>
      <c r="L33" s="8">
        <v>0.311</v>
      </c>
      <c r="M33" s="8">
        <v>0.16800000000000001</v>
      </c>
      <c r="N33" s="8"/>
      <c r="O33" s="8">
        <v>3.1E-2</v>
      </c>
      <c r="P33" s="8">
        <v>0.76600000000000001</v>
      </c>
      <c r="Q33" s="8">
        <v>94.655000000000001</v>
      </c>
      <c r="R33" s="8">
        <v>1.2999999999999999E-2</v>
      </c>
      <c r="S33" s="8">
        <v>3.8279999999999998</v>
      </c>
      <c r="T33" s="8">
        <v>0</v>
      </c>
      <c r="U33" s="8"/>
      <c r="V33" s="8"/>
      <c r="W33" s="8">
        <v>5.2999999999999999E-2</v>
      </c>
      <c r="X33" s="25">
        <f>SUM(Tabela2[[#This Row],[K2O   ]:[In2O3]])</f>
        <v>100.04400000000001</v>
      </c>
      <c r="Y33" s="8"/>
      <c r="Z33" s="8"/>
      <c r="AA33" s="8">
        <v>2.6542100078356338E-3</v>
      </c>
      <c r="AB33" s="8">
        <v>4.3740711506906806E-3</v>
      </c>
      <c r="AC33" s="8">
        <v>0</v>
      </c>
      <c r="AD33" s="8">
        <v>0</v>
      </c>
      <c r="AE33" s="8">
        <v>0</v>
      </c>
      <c r="AF33" s="8">
        <v>0</v>
      </c>
      <c r="AG33" s="8">
        <v>6.6056299524062381E-3</v>
      </c>
      <c r="AH33" s="8">
        <v>3.523268601582751E-3</v>
      </c>
      <c r="AI33" s="8">
        <v>0</v>
      </c>
      <c r="AJ33" s="8">
        <v>0</v>
      </c>
      <c r="AK33" s="8">
        <v>3.7905306680190094E-4</v>
      </c>
      <c r="AL33" s="8">
        <v>8.6839484346846879E-3</v>
      </c>
      <c r="AM33" s="8">
        <v>0.9463119882909784</v>
      </c>
      <c r="AN33" s="8">
        <v>1.2108926282059556E-4</v>
      </c>
      <c r="AO33" s="8">
        <v>2.6104443101126095E-2</v>
      </c>
      <c r="AP33" s="8">
        <v>0</v>
      </c>
      <c r="AQ33" s="8">
        <v>0</v>
      </c>
      <c r="AR33" s="8">
        <v>0</v>
      </c>
      <c r="AS33" s="8">
        <f>SUM(Tabela2[[#This Row],[Mg15]:[U]])</f>
        <v>0.99875770186892709</v>
      </c>
    </row>
    <row r="34" spans="1:45" x14ac:dyDescent="0.25">
      <c r="B34" s="6"/>
      <c r="C34" s="6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25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>
        <f>SUM(Tabela2[[#This Row],[Mg15]:[U]])</f>
        <v>0</v>
      </c>
    </row>
    <row r="35" spans="1:45" x14ac:dyDescent="0.25">
      <c r="A35" s="8" t="s">
        <v>105</v>
      </c>
      <c r="B35" s="6"/>
      <c r="C35" s="6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25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>
        <f>SUM(Tabela2[[#This Row],[Mg15]:[U]])</f>
        <v>0</v>
      </c>
    </row>
    <row r="36" spans="1:45" s="13" customFormat="1" x14ac:dyDescent="0.25">
      <c r="B36" s="14" t="s">
        <v>49</v>
      </c>
      <c r="C36" s="14"/>
      <c r="D36" s="15"/>
      <c r="E36" s="15"/>
      <c r="F36" s="15"/>
      <c r="G36" s="15">
        <f t="shared" ref="G36:X36" si="0">MIN(G3:G33)</f>
        <v>0</v>
      </c>
      <c r="H36" s="15">
        <f t="shared" si="0"/>
        <v>0</v>
      </c>
      <c r="I36" s="15">
        <f t="shared" si="0"/>
        <v>0</v>
      </c>
      <c r="J36" s="15">
        <f t="shared" si="0"/>
        <v>0</v>
      </c>
      <c r="K36" s="15">
        <f t="shared" si="0"/>
        <v>0</v>
      </c>
      <c r="L36" s="15">
        <f t="shared" si="0"/>
        <v>0</v>
      </c>
      <c r="M36" s="15">
        <f t="shared" si="0"/>
        <v>0</v>
      </c>
      <c r="N36" s="15">
        <f t="shared" si="0"/>
        <v>0</v>
      </c>
      <c r="O36" s="15">
        <f t="shared" si="0"/>
        <v>0</v>
      </c>
      <c r="P36" s="15">
        <f t="shared" si="0"/>
        <v>0</v>
      </c>
      <c r="Q36" s="15">
        <f t="shared" si="0"/>
        <v>94.655000000000001</v>
      </c>
      <c r="R36" s="15">
        <f t="shared" si="0"/>
        <v>0</v>
      </c>
      <c r="S36" s="15">
        <f t="shared" si="0"/>
        <v>0</v>
      </c>
      <c r="T36" s="15">
        <f t="shared" si="0"/>
        <v>0</v>
      </c>
      <c r="U36" s="15">
        <f t="shared" si="0"/>
        <v>0</v>
      </c>
      <c r="V36" s="15">
        <f t="shared" si="0"/>
        <v>0</v>
      </c>
      <c r="W36" s="15">
        <f t="shared" si="0"/>
        <v>0</v>
      </c>
      <c r="X36" s="16">
        <f t="shared" si="0"/>
        <v>99.155000000000001</v>
      </c>
      <c r="Y36" s="15"/>
      <c r="Z36" s="15"/>
      <c r="AA36" s="15">
        <f t="shared" ref="AA36:AR36" si="1">MIN(AA3:AA33)</f>
        <v>0</v>
      </c>
      <c r="AB36" s="15">
        <f t="shared" si="1"/>
        <v>0</v>
      </c>
      <c r="AC36" s="15">
        <f t="shared" si="1"/>
        <v>0</v>
      </c>
      <c r="AD36" s="15">
        <f t="shared" si="1"/>
        <v>0</v>
      </c>
      <c r="AE36" s="15">
        <f t="shared" si="1"/>
        <v>0</v>
      </c>
      <c r="AF36" s="15">
        <f t="shared" si="1"/>
        <v>0</v>
      </c>
      <c r="AG36" s="15">
        <f t="shared" si="1"/>
        <v>0</v>
      </c>
      <c r="AH36" s="15">
        <f t="shared" si="1"/>
        <v>0</v>
      </c>
      <c r="AI36" s="15">
        <f t="shared" si="1"/>
        <v>0</v>
      </c>
      <c r="AJ36" s="15">
        <f t="shared" si="1"/>
        <v>0</v>
      </c>
      <c r="AK36" s="15">
        <f t="shared" si="1"/>
        <v>0</v>
      </c>
      <c r="AL36" s="15">
        <f t="shared" si="1"/>
        <v>0</v>
      </c>
      <c r="AM36" s="15">
        <f t="shared" si="1"/>
        <v>0.9463119882909784</v>
      </c>
      <c r="AN36" s="15">
        <f t="shared" si="1"/>
        <v>0</v>
      </c>
      <c r="AO36" s="15">
        <f t="shared" si="1"/>
        <v>0</v>
      </c>
      <c r="AP36" s="15">
        <f t="shared" si="1"/>
        <v>0</v>
      </c>
      <c r="AQ36" s="15">
        <f t="shared" si="1"/>
        <v>0</v>
      </c>
      <c r="AR36" s="15">
        <f t="shared" si="1"/>
        <v>0</v>
      </c>
      <c r="AS36" s="15">
        <f>SUM(Tabela2[[#This Row],[Mg15]:[U]])</f>
        <v>0.9463119882909784</v>
      </c>
    </row>
    <row r="37" spans="1:45" s="13" customFormat="1" ht="15" customHeight="1" x14ac:dyDescent="0.25">
      <c r="B37" s="14" t="s">
        <v>50</v>
      </c>
      <c r="C37" s="14"/>
      <c r="D37" s="15"/>
      <c r="E37" s="15"/>
      <c r="F37" s="15"/>
      <c r="G37" s="15">
        <f t="shared" ref="G37:X37" si="2">MAX(G3:G33)</f>
        <v>9.0999999999999998E-2</v>
      </c>
      <c r="H37" s="15">
        <f t="shared" si="2"/>
        <v>0.14799999999999999</v>
      </c>
      <c r="I37" s="15">
        <f t="shared" si="2"/>
        <v>1.7669999999999999</v>
      </c>
      <c r="J37" s="15">
        <f t="shared" si="2"/>
        <v>1.9E-2</v>
      </c>
      <c r="K37" s="15">
        <f t="shared" si="2"/>
        <v>0.54200000000000004</v>
      </c>
      <c r="L37" s="15">
        <f t="shared" si="2"/>
        <v>0.39</v>
      </c>
      <c r="M37" s="15">
        <f t="shared" si="2"/>
        <v>0.52800000000000002</v>
      </c>
      <c r="N37" s="15">
        <f t="shared" si="2"/>
        <v>0.108</v>
      </c>
      <c r="O37" s="15">
        <f t="shared" si="2"/>
        <v>0.186</v>
      </c>
      <c r="P37" s="15">
        <f t="shared" si="2"/>
        <v>1.573</v>
      </c>
      <c r="Q37" s="15">
        <f t="shared" si="2"/>
        <v>100.941</v>
      </c>
      <c r="R37" s="15">
        <f t="shared" si="2"/>
        <v>5.2999999999999999E-2</v>
      </c>
      <c r="S37" s="15">
        <f t="shared" si="2"/>
        <v>3.8279999999999998</v>
      </c>
      <c r="T37" s="15">
        <f t="shared" si="2"/>
        <v>0.107</v>
      </c>
      <c r="U37" s="15">
        <f t="shared" si="2"/>
        <v>0</v>
      </c>
      <c r="V37" s="15">
        <f t="shared" si="2"/>
        <v>0</v>
      </c>
      <c r="W37" s="15">
        <f t="shared" si="2"/>
        <v>6.7000000000000004E-2</v>
      </c>
      <c r="X37" s="16">
        <f t="shared" si="2"/>
        <v>102.39700000000001</v>
      </c>
      <c r="Y37" s="15"/>
      <c r="Z37" s="15"/>
      <c r="AA37" s="15">
        <f t="shared" ref="AA37:AR37" si="3">MAX(AA3:AA33)</f>
        <v>3.3713301568195396E-3</v>
      </c>
      <c r="AB37" s="15">
        <f t="shared" si="3"/>
        <v>4.3740711506906806E-3</v>
      </c>
      <c r="AC37" s="15">
        <f t="shared" si="3"/>
        <v>0</v>
      </c>
      <c r="AD37" s="15">
        <f t="shared" si="3"/>
        <v>4.6115566824579235E-2</v>
      </c>
      <c r="AE37" s="15">
        <f t="shared" si="3"/>
        <v>4.1288263248229066E-4</v>
      </c>
      <c r="AF37" s="15">
        <f t="shared" si="3"/>
        <v>9.9364336160079319E-3</v>
      </c>
      <c r="AG37" s="15">
        <f t="shared" si="3"/>
        <v>8.2576054098040235E-3</v>
      </c>
      <c r="AH37" s="15">
        <f t="shared" si="3"/>
        <v>1.0956253518744977E-2</v>
      </c>
      <c r="AI37" s="15">
        <f t="shared" si="3"/>
        <v>0</v>
      </c>
      <c r="AJ37" s="15">
        <f t="shared" si="3"/>
        <v>1.9949978675686455E-3</v>
      </c>
      <c r="AK37" s="15">
        <f t="shared" si="3"/>
        <v>2.2671848588060916E-3</v>
      </c>
      <c r="AL37" s="15">
        <f t="shared" si="3"/>
        <v>1.7776770118185459E-2</v>
      </c>
      <c r="AM37" s="15">
        <f t="shared" si="3"/>
        <v>0.99780553784325765</v>
      </c>
      <c r="AN37" s="15">
        <f t="shared" si="3"/>
        <v>4.8811896024254249E-4</v>
      </c>
      <c r="AO37" s="15">
        <f t="shared" si="3"/>
        <v>2.6104443101126095E-2</v>
      </c>
      <c r="AP37" s="15">
        <f t="shared" si="3"/>
        <v>6.9157237015948141E-4</v>
      </c>
      <c r="AQ37" s="15">
        <f t="shared" si="3"/>
        <v>0</v>
      </c>
      <c r="AR37" s="15">
        <f t="shared" si="3"/>
        <v>0</v>
      </c>
      <c r="AS37" s="15">
        <f>SUM(Tabela2[[#This Row],[Mg15]:[U]])</f>
        <v>1.1305527684284746</v>
      </c>
    </row>
    <row r="38" spans="1:45" s="17" customFormat="1" x14ac:dyDescent="0.25">
      <c r="B38" s="18" t="s">
        <v>51</v>
      </c>
      <c r="C38" s="18"/>
      <c r="D38" s="19"/>
      <c r="E38" s="19"/>
      <c r="F38" s="19"/>
      <c r="G38" s="19">
        <f t="shared" ref="G38:X38" si="4">AVERAGE(G3:G33)</f>
        <v>3.6580645161290316E-2</v>
      </c>
      <c r="H38" s="19">
        <f t="shared" si="4"/>
        <v>1.4516129032258067E-2</v>
      </c>
      <c r="I38" s="19">
        <f t="shared" si="4"/>
        <v>5.7451612903225806E-2</v>
      </c>
      <c r="J38" s="19">
        <f t="shared" si="4"/>
        <v>7.0967741935483864E-4</v>
      </c>
      <c r="K38" s="19">
        <f t="shared" si="4"/>
        <v>0.13129032258064516</v>
      </c>
      <c r="L38" s="19">
        <f t="shared" si="4"/>
        <v>4.0258064516129038E-2</v>
      </c>
      <c r="M38" s="19">
        <f t="shared" si="4"/>
        <v>0.10309677419354836</v>
      </c>
      <c r="N38" s="19">
        <f t="shared" si="4"/>
        <v>2.6526315789473679E-2</v>
      </c>
      <c r="O38" s="19">
        <f t="shared" si="4"/>
        <v>2.6354838709677426E-2</v>
      </c>
      <c r="P38" s="19">
        <f t="shared" si="4"/>
        <v>0.2445806451612903</v>
      </c>
      <c r="Q38" s="19">
        <f t="shared" si="4"/>
        <v>99.212322580645193</v>
      </c>
      <c r="R38" s="19">
        <f t="shared" si="4"/>
        <v>4.5483870967741938E-3</v>
      </c>
      <c r="S38" s="19">
        <f t="shared" si="4"/>
        <v>0.5409677419354838</v>
      </c>
      <c r="T38" s="19">
        <f t="shared" si="4"/>
        <v>1.3548387096774195E-2</v>
      </c>
      <c r="U38" s="19" t="e">
        <f t="shared" si="4"/>
        <v>#DIV/0!</v>
      </c>
      <c r="V38" s="19" t="e">
        <f t="shared" si="4"/>
        <v>#DIV/0!</v>
      </c>
      <c r="W38" s="19">
        <f t="shared" si="4"/>
        <v>2.5354838709677429E-2</v>
      </c>
      <c r="X38" s="16">
        <f t="shared" si="4"/>
        <v>100.46783870967741</v>
      </c>
      <c r="Y38" s="19"/>
      <c r="Z38" s="19"/>
      <c r="AA38" s="19">
        <f t="shared" ref="AA38:AR38" si="5">AVERAGE(AA3:AA33)</f>
        <v>1.3584036562414017E-3</v>
      </c>
      <c r="AB38" s="19">
        <f t="shared" si="5"/>
        <v>4.2692865975009356E-4</v>
      </c>
      <c r="AC38" s="19">
        <f t="shared" si="5"/>
        <v>0</v>
      </c>
      <c r="AD38" s="19">
        <f t="shared" si="5"/>
        <v>1.4996933099339163E-3</v>
      </c>
      <c r="AE38" s="19">
        <f t="shared" si="5"/>
        <v>1.5437366600546271E-5</v>
      </c>
      <c r="AF38" s="19">
        <f t="shared" si="5"/>
        <v>2.4578310420680202E-3</v>
      </c>
      <c r="AG38" s="19">
        <f t="shared" si="5"/>
        <v>8.523275451728544E-4</v>
      </c>
      <c r="AH38" s="19">
        <f t="shared" si="5"/>
        <v>2.1473264188550962E-3</v>
      </c>
      <c r="AI38" s="19">
        <f t="shared" si="5"/>
        <v>0</v>
      </c>
      <c r="AJ38" s="19">
        <f t="shared" si="5"/>
        <v>2.9917404873054876E-4</v>
      </c>
      <c r="AK38" s="19">
        <f t="shared" si="5"/>
        <v>3.2020668802939877E-4</v>
      </c>
      <c r="AL38" s="19">
        <f t="shared" si="5"/>
        <v>2.7553220064020075E-3</v>
      </c>
      <c r="AM38" s="19">
        <f t="shared" si="5"/>
        <v>0.9855948713629139</v>
      </c>
      <c r="AN38" s="19">
        <f t="shared" si="5"/>
        <v>4.2074661091507042E-5</v>
      </c>
      <c r="AO38" s="19">
        <f t="shared" si="5"/>
        <v>3.6711828284233272E-3</v>
      </c>
      <c r="AP38" s="19">
        <f t="shared" si="5"/>
        <v>8.7419685241863521E-5</v>
      </c>
      <c r="AQ38" s="19">
        <f t="shared" si="5"/>
        <v>0</v>
      </c>
      <c r="AR38" s="19">
        <f t="shared" si="5"/>
        <v>0</v>
      </c>
      <c r="AS38" s="15">
        <f>SUM(Tabela2[[#This Row],[Mg15]:[U]])</f>
        <v>1.0015281992794545</v>
      </c>
    </row>
    <row r="39" spans="1:45" s="13" customFormat="1" x14ac:dyDescent="0.25">
      <c r="B39" s="14" t="s">
        <v>52</v>
      </c>
      <c r="C39" s="14"/>
      <c r="D39" s="15"/>
      <c r="E39" s="15"/>
      <c r="F39" s="15"/>
      <c r="G39" s="19">
        <f t="shared" ref="G39:X39" si="6">_xlfn.STDEV.P(G3:G33)</f>
        <v>2.8372833660146601E-2</v>
      </c>
      <c r="H39" s="19">
        <f t="shared" si="6"/>
        <v>3.0484126983051925E-2</v>
      </c>
      <c r="I39" s="19">
        <f t="shared" si="6"/>
        <v>0.31212919561531416</v>
      </c>
      <c r="J39" s="19">
        <f t="shared" si="6"/>
        <v>3.3811006834203561E-3</v>
      </c>
      <c r="K39" s="19">
        <f t="shared" si="6"/>
        <v>0.185280118103406</v>
      </c>
      <c r="L39" s="19">
        <f t="shared" si="6"/>
        <v>8.3659435478856764E-2</v>
      </c>
      <c r="M39" s="19">
        <f t="shared" si="6"/>
        <v>0.12552813714622163</v>
      </c>
      <c r="N39" s="19">
        <f t="shared" si="6"/>
        <v>3.7619099881579791E-2</v>
      </c>
      <c r="O39" s="19">
        <f t="shared" si="6"/>
        <v>3.6871659181279548E-2</v>
      </c>
      <c r="P39" s="19">
        <f t="shared" si="6"/>
        <v>0.39849270638839185</v>
      </c>
      <c r="Q39" s="19">
        <f t="shared" si="6"/>
        <v>1.4671283205108383</v>
      </c>
      <c r="R39" s="19">
        <f t="shared" si="6"/>
        <v>1.2783150981328758E-2</v>
      </c>
      <c r="S39" s="19">
        <f t="shared" si="6"/>
        <v>0.89439319793243299</v>
      </c>
      <c r="T39" s="19">
        <f t="shared" si="6"/>
        <v>2.7912118664950622E-2</v>
      </c>
      <c r="U39" s="19" t="e">
        <f t="shared" si="6"/>
        <v>#DIV/0!</v>
      </c>
      <c r="V39" s="19" t="e">
        <f t="shared" si="6"/>
        <v>#DIV/0!</v>
      </c>
      <c r="W39" s="19">
        <f t="shared" si="6"/>
        <v>1.8723020825843057E-2</v>
      </c>
      <c r="X39" s="16">
        <f t="shared" si="6"/>
        <v>0.63481336331515248</v>
      </c>
      <c r="Y39" s="19"/>
      <c r="Z39" s="19"/>
      <c r="AA39" s="19">
        <f t="shared" ref="AA39:AR39" si="7">_xlfn.STDEV.P(AA3:AA33)</f>
        <v>1.055114989376989E-3</v>
      </c>
      <c r="AB39" s="19">
        <f t="shared" si="7"/>
        <v>8.9940749526058327E-4</v>
      </c>
      <c r="AC39" s="19">
        <f t="shared" si="7"/>
        <v>0</v>
      </c>
      <c r="AD39" s="19">
        <f t="shared" si="7"/>
        <v>8.1459758364237616E-3</v>
      </c>
      <c r="AE39" s="19">
        <f t="shared" si="7"/>
        <v>7.3484185062343315E-5</v>
      </c>
      <c r="AF39" s="19">
        <f t="shared" si="7"/>
        <v>3.4626657572009428E-3</v>
      </c>
      <c r="AG39" s="19">
        <f t="shared" si="7"/>
        <v>1.7737996545940076E-3</v>
      </c>
      <c r="AH39" s="19">
        <f t="shared" si="7"/>
        <v>2.611321692321355E-3</v>
      </c>
      <c r="AI39" s="19">
        <f t="shared" si="7"/>
        <v>0</v>
      </c>
      <c r="AJ39" s="19">
        <f t="shared" si="7"/>
        <v>5.9154242172426187E-4</v>
      </c>
      <c r="AK39" s="19">
        <f t="shared" si="7"/>
        <v>4.4876433497045859E-4</v>
      </c>
      <c r="AL39" s="19">
        <f t="shared" si="7"/>
        <v>4.4910197358370698E-3</v>
      </c>
      <c r="AM39" s="19">
        <f t="shared" si="7"/>
        <v>1.3664607848839733E-2</v>
      </c>
      <c r="AN39" s="19">
        <f t="shared" si="7"/>
        <v>1.1820526180402258E-4</v>
      </c>
      <c r="AO39" s="19">
        <f t="shared" si="7"/>
        <v>6.0833819107077667E-3</v>
      </c>
      <c r="AP39" s="19">
        <f t="shared" si="7"/>
        <v>1.8009728714653782E-4</v>
      </c>
      <c r="AQ39" s="19">
        <f t="shared" si="7"/>
        <v>0</v>
      </c>
      <c r="AR39" s="19">
        <f t="shared" si="7"/>
        <v>0</v>
      </c>
      <c r="AS39" s="15">
        <f>SUM(Tabela2[[#This Row],[Mg15]:[U]])</f>
        <v>4.3599388411269827E-2</v>
      </c>
    </row>
    <row r="40" spans="1:45" x14ac:dyDescent="0.25">
      <c r="B40" s="6"/>
      <c r="C40" s="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25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>
        <f>SUM(Tabela2[[#This Row],[Mg15]:[U]])</f>
        <v>0</v>
      </c>
    </row>
    <row r="41" spans="1:45" x14ac:dyDescent="0.25">
      <c r="B41" s="6" t="s">
        <v>106</v>
      </c>
      <c r="C41" s="7" t="s">
        <v>107</v>
      </c>
      <c r="D41" s="8"/>
      <c r="E41" s="8"/>
      <c r="F41" s="8"/>
      <c r="G41" s="8">
        <v>2.1000000000000001E-2</v>
      </c>
      <c r="H41" s="8">
        <v>0</v>
      </c>
      <c r="I41" s="8">
        <v>7.4444600000000083E-2</v>
      </c>
      <c r="J41" s="8"/>
      <c r="K41" s="8">
        <v>1.2999999999999999E-2</v>
      </c>
      <c r="L41" s="8">
        <v>1.7000000000000001E-2</v>
      </c>
      <c r="M41" s="8">
        <v>0.13600000000000001</v>
      </c>
      <c r="N41" s="8"/>
      <c r="O41" s="8">
        <v>0.14299999999999999</v>
      </c>
      <c r="P41" s="8">
        <v>0.09</v>
      </c>
      <c r="Q41" s="8">
        <v>99.942999999999998</v>
      </c>
      <c r="R41" s="8"/>
      <c r="S41" s="8">
        <v>0.81699999999999995</v>
      </c>
      <c r="T41" s="8">
        <v>4.0000000000000001E-3</v>
      </c>
      <c r="U41" s="8"/>
      <c r="V41" s="8"/>
      <c r="W41" s="8"/>
      <c r="X41" s="25">
        <f>SUM(Tabela2[[#This Row],[K2O   ]:[In2O3]])</f>
        <v>101.25844459999999</v>
      </c>
      <c r="Y41" s="8"/>
      <c r="Z41" s="8"/>
      <c r="AA41" s="8">
        <v>2.3261822815518656E-3</v>
      </c>
      <c r="AB41" s="8">
        <v>0</v>
      </c>
      <c r="AC41" s="8">
        <v>0</v>
      </c>
      <c r="AD41" s="8">
        <v>5.9268268563615499E-3</v>
      </c>
      <c r="AE41" s="8">
        <v>0</v>
      </c>
      <c r="AF41" s="8">
        <v>7.2670711960476017E-4</v>
      </c>
      <c r="AG41" s="8">
        <v>1.0699174929510705E-3</v>
      </c>
      <c r="AH41" s="8">
        <v>8.4512878733211724E-3</v>
      </c>
      <c r="AI41" s="8">
        <v>0</v>
      </c>
      <c r="AJ41" s="8">
        <v>0</v>
      </c>
      <c r="AK41" s="8">
        <v>5.1810987918001249E-3</v>
      </c>
      <c r="AL41" s="8">
        <v>3.0232808332625034E-3</v>
      </c>
      <c r="AM41" s="8">
        <v>2.9606746059548308</v>
      </c>
      <c r="AN41" s="8">
        <v>0</v>
      </c>
      <c r="AO41" s="8">
        <v>1.6508669573476013E-2</v>
      </c>
      <c r="AP41" s="8">
        <v>7.7028582165599007E-5</v>
      </c>
      <c r="AQ41" s="8">
        <v>0</v>
      </c>
      <c r="AR41" s="8">
        <v>0</v>
      </c>
      <c r="AS41" s="8">
        <f>SUM(Tabela2[[#This Row],[Mg15]:[U]])</f>
        <v>3.0039656053593258</v>
      </c>
    </row>
    <row r="42" spans="1:45" x14ac:dyDescent="0.25">
      <c r="B42" s="6" t="s">
        <v>108</v>
      </c>
      <c r="C42" s="7" t="s">
        <v>107</v>
      </c>
      <c r="D42" s="8"/>
      <c r="E42" s="8"/>
      <c r="F42" s="8"/>
      <c r="G42" s="8">
        <v>2.1999999999999999E-2</v>
      </c>
      <c r="H42" s="8">
        <v>7.1999999999999995E-2</v>
      </c>
      <c r="I42" s="8">
        <v>9.0834199999999976E-2</v>
      </c>
      <c r="J42" s="8"/>
      <c r="K42" s="8">
        <v>1.7999999999999999E-2</v>
      </c>
      <c r="L42" s="8">
        <v>8.6999999999999994E-2</v>
      </c>
      <c r="M42" s="8">
        <v>0.246</v>
      </c>
      <c r="N42" s="8"/>
      <c r="O42" s="8">
        <v>0.16600000000000001</v>
      </c>
      <c r="P42" s="8">
        <v>0.91200000000000003</v>
      </c>
      <c r="Q42" s="8">
        <v>98.611000000000004</v>
      </c>
      <c r="R42" s="8"/>
      <c r="S42" s="8">
        <v>1.0680000000000001</v>
      </c>
      <c r="T42" s="8">
        <v>0</v>
      </c>
      <c r="U42" s="8"/>
      <c r="V42" s="8"/>
      <c r="W42" s="8"/>
      <c r="X42" s="25">
        <f>SUM(Tabela2[[#This Row],[K2O   ]:[In2O3]])</f>
        <v>101.2928342</v>
      </c>
      <c r="Y42" s="8"/>
      <c r="Z42" s="8"/>
      <c r="AA42" s="8">
        <v>2.4260747484291809E-3</v>
      </c>
      <c r="AB42" s="8">
        <v>6.2771309289852495E-3</v>
      </c>
      <c r="AC42" s="8">
        <v>0</v>
      </c>
      <c r="AD42" s="8">
        <v>7.1993863957218749E-3</v>
      </c>
      <c r="AE42" s="8">
        <v>0</v>
      </c>
      <c r="AF42" s="8">
        <v>1.0017183186332595E-3</v>
      </c>
      <c r="AG42" s="8">
        <v>5.4510186448466563E-3</v>
      </c>
      <c r="AH42" s="8">
        <v>1.5218650447282865E-2</v>
      </c>
      <c r="AI42" s="8">
        <v>0</v>
      </c>
      <c r="AJ42" s="8">
        <v>0</v>
      </c>
      <c r="AK42" s="8">
        <v>5.9875750772502376E-3</v>
      </c>
      <c r="AL42" s="8">
        <v>3.04991592574319E-2</v>
      </c>
      <c r="AM42" s="8">
        <v>2.9081761478518002</v>
      </c>
      <c r="AN42" s="8">
        <v>0</v>
      </c>
      <c r="AO42" s="8">
        <v>2.1484157092517851E-2</v>
      </c>
      <c r="AP42" s="8">
        <v>0</v>
      </c>
      <c r="AQ42" s="8">
        <v>0</v>
      </c>
      <c r="AR42" s="8">
        <v>0</v>
      </c>
      <c r="AS42" s="8">
        <f>SUM(Tabela2[[#This Row],[Mg15]:[U]])</f>
        <v>3.0037210187628993</v>
      </c>
    </row>
    <row r="43" spans="1:45" x14ac:dyDescent="0.25">
      <c r="B43" s="6" t="s">
        <v>109</v>
      </c>
      <c r="C43" s="7" t="s">
        <v>107</v>
      </c>
      <c r="D43" s="8"/>
      <c r="E43" s="8"/>
      <c r="F43" s="8"/>
      <c r="G43" s="8">
        <v>4.0000000000000001E-3</v>
      </c>
      <c r="H43" s="8">
        <v>0.34200000000000003</v>
      </c>
      <c r="I43" s="8">
        <v>7.1088600000000057E-2</v>
      </c>
      <c r="J43" s="8"/>
      <c r="K43" s="8">
        <v>4.1000000000000002E-2</v>
      </c>
      <c r="L43" s="8">
        <v>4.7E-2</v>
      </c>
      <c r="M43" s="8">
        <v>0.25900000000000001</v>
      </c>
      <c r="N43" s="8"/>
      <c r="O43" s="8">
        <v>0.13300000000000001</v>
      </c>
      <c r="P43" s="8">
        <v>0.76</v>
      </c>
      <c r="Q43" s="8">
        <v>98.962999999999994</v>
      </c>
      <c r="R43" s="8"/>
      <c r="S43" s="8">
        <v>0.80700000000000005</v>
      </c>
      <c r="T43" s="8">
        <v>0</v>
      </c>
      <c r="U43" s="8"/>
      <c r="V43" s="8"/>
      <c r="W43" s="8"/>
      <c r="X43" s="25">
        <f>SUM(Tabela2[[#This Row],[K2O   ]:[In2O3]])</f>
        <v>101.42708859999999</v>
      </c>
      <c r="Y43" s="8"/>
      <c r="Z43" s="8"/>
      <c r="AA43" s="8">
        <v>4.392622079069312E-4</v>
      </c>
      <c r="AB43" s="8">
        <v>2.9691842560250668E-2</v>
      </c>
      <c r="AC43" s="8">
        <v>0</v>
      </c>
      <c r="AD43" s="8">
        <v>5.610846673945926E-3</v>
      </c>
      <c r="AE43" s="8">
        <v>0</v>
      </c>
      <c r="AF43" s="8">
        <v>2.2721621427035385E-3</v>
      </c>
      <c r="AG43" s="8">
        <v>2.9325040795489376E-3</v>
      </c>
      <c r="AH43" s="8">
        <v>1.5955967795271128E-2</v>
      </c>
      <c r="AI43" s="8">
        <v>0</v>
      </c>
      <c r="AJ43" s="8">
        <v>0</v>
      </c>
      <c r="AK43" s="8">
        <v>4.777237987621666E-3</v>
      </c>
      <c r="AL43" s="8">
        <v>2.5309815178714157E-2</v>
      </c>
      <c r="AM43" s="8">
        <v>2.9063676409638162</v>
      </c>
      <c r="AN43" s="8">
        <v>0</v>
      </c>
      <c r="AO43" s="8">
        <v>1.6166014107153334E-2</v>
      </c>
      <c r="AP43" s="8">
        <v>0</v>
      </c>
      <c r="AQ43" s="8">
        <v>0</v>
      </c>
      <c r="AR43" s="8">
        <v>0</v>
      </c>
      <c r="AS43" s="8">
        <f>SUM(Tabela2[[#This Row],[Mg15]:[U]])</f>
        <v>3.0095232936969323</v>
      </c>
    </row>
    <row r="44" spans="1:45" x14ac:dyDescent="0.25">
      <c r="B44" s="6" t="s">
        <v>110</v>
      </c>
      <c r="C44" s="7" t="s">
        <v>107</v>
      </c>
      <c r="D44" s="8"/>
      <c r="E44" s="8"/>
      <c r="F44" s="8"/>
      <c r="G44" s="8">
        <v>0</v>
      </c>
      <c r="H44" s="8">
        <v>5.0000000000000001E-3</v>
      </c>
      <c r="I44" s="8">
        <v>9.851360000000009E-2</v>
      </c>
      <c r="J44" s="8"/>
      <c r="K44" s="8">
        <v>2.1999999999999999E-2</v>
      </c>
      <c r="L44" s="8">
        <v>0</v>
      </c>
      <c r="M44" s="8">
        <v>6.6000000000000003E-2</v>
      </c>
      <c r="N44" s="8"/>
      <c r="O44" s="8">
        <v>0</v>
      </c>
      <c r="P44" s="8">
        <v>4.1000000000000002E-2</v>
      </c>
      <c r="Q44" s="8">
        <v>101.08799999999999</v>
      </c>
      <c r="R44" s="8"/>
      <c r="S44" s="8">
        <v>0.311</v>
      </c>
      <c r="T44" s="8">
        <v>0</v>
      </c>
      <c r="U44" s="8"/>
      <c r="V44" s="8"/>
      <c r="W44" s="8"/>
      <c r="X44" s="25">
        <f>SUM(Tabela2[[#This Row],[K2O   ]:[In2O3]])</f>
        <v>101.63151360000001</v>
      </c>
      <c r="Y44" s="8"/>
      <c r="Z44" s="8"/>
      <c r="AA44" s="8">
        <v>0</v>
      </c>
      <c r="AB44" s="8">
        <v>4.3616524696108182E-4</v>
      </c>
      <c r="AC44" s="8">
        <v>0</v>
      </c>
      <c r="AD44" s="8">
        <v>7.8125829366838019E-3</v>
      </c>
      <c r="AE44" s="8">
        <v>0</v>
      </c>
      <c r="AF44" s="8">
        <v>1.2250340355873912E-3</v>
      </c>
      <c r="AG44" s="8">
        <v>0</v>
      </c>
      <c r="AH44" s="8">
        <v>4.0854258625341207E-3</v>
      </c>
      <c r="AI44" s="8">
        <v>0</v>
      </c>
      <c r="AJ44" s="8">
        <v>0</v>
      </c>
      <c r="AK44" s="8">
        <v>0</v>
      </c>
      <c r="AL44" s="8">
        <v>1.3719214600752718E-3</v>
      </c>
      <c r="AM44" s="8">
        <v>2.9829591973122245</v>
      </c>
      <c r="AN44" s="8">
        <v>0</v>
      </c>
      <c r="AO44" s="8">
        <v>6.2597907938112332E-3</v>
      </c>
      <c r="AP44" s="8">
        <v>0</v>
      </c>
      <c r="AQ44" s="8">
        <v>0</v>
      </c>
      <c r="AR44" s="8">
        <v>0</v>
      </c>
      <c r="AS44" s="8">
        <f>SUM(Tabela2[[#This Row],[Mg15]:[U]])</f>
        <v>3.0041501176478773</v>
      </c>
    </row>
    <row r="45" spans="1:45" x14ac:dyDescent="0.25">
      <c r="B45" s="6" t="s">
        <v>111</v>
      </c>
      <c r="C45" s="7" t="s">
        <v>107</v>
      </c>
      <c r="D45" s="8"/>
      <c r="E45" s="8"/>
      <c r="F45" s="8"/>
      <c r="G45" s="8">
        <v>2E-3</v>
      </c>
      <c r="H45" s="8">
        <v>0.05</v>
      </c>
      <c r="I45" s="8">
        <v>9.878880000000001E-2</v>
      </c>
      <c r="J45" s="8"/>
      <c r="K45" s="8">
        <v>2.9000000000000001E-2</v>
      </c>
      <c r="L45" s="8">
        <v>6.8000000000000005E-2</v>
      </c>
      <c r="M45" s="8">
        <v>0.32900000000000001</v>
      </c>
      <c r="N45" s="8"/>
      <c r="O45" s="8">
        <v>0.10100000000000001</v>
      </c>
      <c r="P45" s="8">
        <v>1.9</v>
      </c>
      <c r="Q45" s="8">
        <v>98.103999999999999</v>
      </c>
      <c r="R45" s="8"/>
      <c r="S45" s="8">
        <v>0.51300000000000001</v>
      </c>
      <c r="T45" s="8">
        <v>0</v>
      </c>
      <c r="U45" s="8"/>
      <c r="V45" s="8"/>
      <c r="W45" s="8"/>
      <c r="X45" s="25">
        <f>SUM(Tabela2[[#This Row],[K2O   ]:[In2O3]])</f>
        <v>101.1947888</v>
      </c>
      <c r="Y45" s="8"/>
      <c r="Z45" s="8"/>
      <c r="AA45" s="8">
        <v>2.1978980649759667E-4</v>
      </c>
      <c r="AB45" s="8">
        <v>4.3440493413409893E-3</v>
      </c>
      <c r="AC45" s="8">
        <v>0</v>
      </c>
      <c r="AD45" s="8">
        <v>7.802788797353917E-3</v>
      </c>
      <c r="AE45" s="8">
        <v>0</v>
      </c>
      <c r="AF45" s="8">
        <v>1.608300374084091E-3</v>
      </c>
      <c r="AG45" s="8">
        <v>4.2458376308599647E-3</v>
      </c>
      <c r="AH45" s="8">
        <v>2.028303719659132E-2</v>
      </c>
      <c r="AI45" s="8">
        <v>0</v>
      </c>
      <c r="AJ45" s="8">
        <v>0</v>
      </c>
      <c r="AK45" s="8">
        <v>3.6304487642594362E-3</v>
      </c>
      <c r="AL45" s="8">
        <v>6.3320259294855463E-2</v>
      </c>
      <c r="AM45" s="8">
        <v>2.8832222098476614</v>
      </c>
      <c r="AN45" s="8">
        <v>0</v>
      </c>
      <c r="AO45" s="8">
        <v>1.0283962539014875E-2</v>
      </c>
      <c r="AP45" s="8">
        <v>0</v>
      </c>
      <c r="AQ45" s="8">
        <v>0</v>
      </c>
      <c r="AR45" s="8">
        <v>0</v>
      </c>
      <c r="AS45" s="8">
        <f>SUM(Tabela2[[#This Row],[Mg15]:[U]])</f>
        <v>2.9989606835925193</v>
      </c>
    </row>
    <row r="46" spans="1:45" x14ac:dyDescent="0.25">
      <c r="B46" s="6" t="s">
        <v>112</v>
      </c>
      <c r="C46" s="7" t="s">
        <v>107</v>
      </c>
      <c r="D46" s="8"/>
      <c r="E46" s="8"/>
      <c r="F46" s="8"/>
      <c r="G46" s="8">
        <v>4.4999999999999998E-2</v>
      </c>
      <c r="H46" s="8">
        <v>2.8000000000000001E-2</v>
      </c>
      <c r="I46" s="8">
        <v>0.12043479999999995</v>
      </c>
      <c r="J46" s="8"/>
      <c r="K46" s="8">
        <v>0</v>
      </c>
      <c r="L46" s="8">
        <v>3.1E-2</v>
      </c>
      <c r="M46" s="8">
        <v>0.26900000000000002</v>
      </c>
      <c r="N46" s="8"/>
      <c r="O46" s="8">
        <v>0.12</v>
      </c>
      <c r="P46" s="8">
        <v>1.3819999999999999</v>
      </c>
      <c r="Q46" s="8">
        <v>98.534000000000006</v>
      </c>
      <c r="R46" s="8"/>
      <c r="S46" s="8">
        <v>0.36599999999999999</v>
      </c>
      <c r="T46" s="8">
        <v>7.4999999999999997E-2</v>
      </c>
      <c r="U46" s="8"/>
      <c r="V46" s="8"/>
      <c r="W46" s="8"/>
      <c r="X46" s="25">
        <f>SUM(Tabela2[[#This Row],[K2O   ]:[In2O3]])</f>
        <v>100.97043480000001</v>
      </c>
      <c r="Y46" s="8"/>
      <c r="Z46" s="8"/>
      <c r="AA46" s="8">
        <v>4.9661643293176273E-3</v>
      </c>
      <c r="AB46" s="8">
        <v>2.4429456099031958E-3</v>
      </c>
      <c r="AC46" s="8">
        <v>0</v>
      </c>
      <c r="AD46" s="8">
        <v>9.5526784403559793E-3</v>
      </c>
      <c r="AE46" s="8">
        <v>0</v>
      </c>
      <c r="AF46" s="8">
        <v>0</v>
      </c>
      <c r="AG46" s="8">
        <v>1.9437803363014745E-3</v>
      </c>
      <c r="AH46" s="8">
        <v>1.6654070184062529E-2</v>
      </c>
      <c r="AI46" s="8">
        <v>0</v>
      </c>
      <c r="AJ46" s="8">
        <v>0</v>
      </c>
      <c r="AK46" s="8">
        <v>4.3316285318312168E-3</v>
      </c>
      <c r="AL46" s="8">
        <v>4.6251747717392946E-2</v>
      </c>
      <c r="AM46" s="8">
        <v>2.9080946287535712</v>
      </c>
      <c r="AN46" s="8">
        <v>0</v>
      </c>
      <c r="AO46" s="8">
        <v>7.3680951847638404E-3</v>
      </c>
      <c r="AP46" s="8">
        <v>1.4389221563037597E-3</v>
      </c>
      <c r="AQ46" s="8">
        <v>0</v>
      </c>
      <c r="AR46" s="8">
        <v>0</v>
      </c>
      <c r="AS46" s="8">
        <f>SUM(Tabela2[[#This Row],[Mg15]:[U]])</f>
        <v>3.0030446612438033</v>
      </c>
    </row>
    <row r="47" spans="1:45" x14ac:dyDescent="0.25">
      <c r="B47" s="6" t="s">
        <v>113</v>
      </c>
      <c r="C47" s="7" t="s">
        <v>107</v>
      </c>
      <c r="D47" s="8"/>
      <c r="E47" s="8"/>
      <c r="F47" s="8"/>
      <c r="G47" s="8">
        <v>2.3E-2</v>
      </c>
      <c r="H47" s="8">
        <v>1.7000000000000001E-2</v>
      </c>
      <c r="I47" s="8">
        <v>9.1420799999999969E-2</v>
      </c>
      <c r="J47" s="8"/>
      <c r="K47" s="8">
        <v>0.02</v>
      </c>
      <c r="L47" s="8">
        <v>4.9000000000000002E-2</v>
      </c>
      <c r="M47" s="8">
        <v>0.24399999999999999</v>
      </c>
      <c r="N47" s="8"/>
      <c r="O47" s="8">
        <v>0.11600000000000001</v>
      </c>
      <c r="P47" s="8">
        <v>0.161</v>
      </c>
      <c r="Q47" s="8">
        <v>98.664000000000001</v>
      </c>
      <c r="R47" s="8"/>
      <c r="S47" s="8">
        <v>1.444</v>
      </c>
      <c r="T47" s="8">
        <v>0</v>
      </c>
      <c r="U47" s="8"/>
      <c r="V47" s="8"/>
      <c r="W47" s="8"/>
      <c r="X47" s="25">
        <f>SUM(Tabela2[[#This Row],[K2O   ]:[In2O3]])</f>
        <v>100.82942080000001</v>
      </c>
      <c r="Y47" s="8"/>
      <c r="Z47" s="8"/>
      <c r="AA47" s="8">
        <v>2.559246267069824E-3</v>
      </c>
      <c r="AB47" s="8">
        <v>1.4954791346388969E-3</v>
      </c>
      <c r="AC47" s="8">
        <v>0</v>
      </c>
      <c r="AD47" s="8">
        <v>7.3112873095293454E-3</v>
      </c>
      <c r="AE47" s="8">
        <v>0</v>
      </c>
      <c r="AF47" s="8">
        <v>1.1230674809872805E-3</v>
      </c>
      <c r="AG47" s="8">
        <v>3.0978275707058966E-3</v>
      </c>
      <c r="AH47" s="8">
        <v>1.5231181977175873E-2</v>
      </c>
      <c r="AI47" s="8">
        <v>0</v>
      </c>
      <c r="AJ47" s="8">
        <v>0</v>
      </c>
      <c r="AK47" s="8">
        <v>4.2218579708754936E-3</v>
      </c>
      <c r="AL47" s="8">
        <v>5.432774151900392E-3</v>
      </c>
      <c r="AM47" s="8">
        <v>2.9360051257961786</v>
      </c>
      <c r="AN47" s="8">
        <v>0</v>
      </c>
      <c r="AO47" s="8">
        <v>2.931008011909066E-2</v>
      </c>
      <c r="AP47" s="8">
        <v>0</v>
      </c>
      <c r="AQ47" s="8">
        <v>0</v>
      </c>
      <c r="AR47" s="8">
        <v>0</v>
      </c>
      <c r="AS47" s="8">
        <f>SUM(Tabela2[[#This Row],[Mg15]:[U]])</f>
        <v>3.0057879277781523</v>
      </c>
    </row>
    <row r="48" spans="1:45" x14ac:dyDescent="0.25">
      <c r="B48" s="6" t="s">
        <v>114</v>
      </c>
      <c r="C48" s="7" t="s">
        <v>107</v>
      </c>
      <c r="D48" s="8"/>
      <c r="E48" s="8"/>
      <c r="F48" s="8"/>
      <c r="G48" s="8">
        <v>3.9E-2</v>
      </c>
      <c r="H48" s="8">
        <v>0.26400000000000001</v>
      </c>
      <c r="I48" s="8">
        <v>9.2216599999999982E-2</v>
      </c>
      <c r="J48" s="8"/>
      <c r="K48" s="8">
        <v>7.0000000000000001E-3</v>
      </c>
      <c r="L48" s="8">
        <v>0</v>
      </c>
      <c r="M48" s="8">
        <v>0.311</v>
      </c>
      <c r="N48" s="8"/>
      <c r="O48" s="8">
        <v>0.14899999999999999</v>
      </c>
      <c r="P48" s="8">
        <v>0.623</v>
      </c>
      <c r="Q48" s="8">
        <v>99.203000000000003</v>
      </c>
      <c r="R48" s="8"/>
      <c r="S48" s="8">
        <v>1.0129999999999999</v>
      </c>
      <c r="T48" s="8">
        <v>1E-3</v>
      </c>
      <c r="U48" s="8"/>
      <c r="V48" s="8"/>
      <c r="W48" s="8"/>
      <c r="X48" s="25">
        <f>SUM(Tabela2[[#This Row],[K2O   ]:[In2O3]])</f>
        <v>101.70221660000001</v>
      </c>
      <c r="Y48" s="8"/>
      <c r="Z48" s="8"/>
      <c r="AA48" s="8">
        <v>4.2784782037831783E-3</v>
      </c>
      <c r="AB48" s="8">
        <v>2.2896855210399334E-2</v>
      </c>
      <c r="AC48" s="8">
        <v>0</v>
      </c>
      <c r="AD48" s="8">
        <v>7.2710714689648856E-3</v>
      </c>
      <c r="AE48" s="8">
        <v>0</v>
      </c>
      <c r="AF48" s="8">
        <v>3.8753806896193728E-4</v>
      </c>
      <c r="AG48" s="8">
        <v>0</v>
      </c>
      <c r="AH48" s="8">
        <v>1.9140119459393576E-2</v>
      </c>
      <c r="AI48" s="8">
        <v>0</v>
      </c>
      <c r="AJ48" s="8">
        <v>0</v>
      </c>
      <c r="AK48" s="8">
        <v>5.3465344867843819E-3</v>
      </c>
      <c r="AL48" s="8">
        <v>2.0726420081948277E-2</v>
      </c>
      <c r="AM48" s="8">
        <v>2.9104716357422609</v>
      </c>
      <c r="AN48" s="8">
        <v>0</v>
      </c>
      <c r="AO48" s="8">
        <v>2.0272146314352434E-2</v>
      </c>
      <c r="AP48" s="8">
        <v>1.9071821830976635E-5</v>
      </c>
      <c r="AQ48" s="8">
        <v>0</v>
      </c>
      <c r="AR48" s="8">
        <v>0</v>
      </c>
      <c r="AS48" s="8">
        <f>SUM(Tabela2[[#This Row],[Mg15]:[U]])</f>
        <v>3.0108098708586799</v>
      </c>
    </row>
    <row r="49" spans="2:45" x14ac:dyDescent="0.25">
      <c r="B49" s="6" t="s">
        <v>115</v>
      </c>
      <c r="C49" s="7" t="s">
        <v>107</v>
      </c>
      <c r="D49" s="8"/>
      <c r="E49" s="8"/>
      <c r="F49" s="8"/>
      <c r="G49" s="8">
        <v>4.2000000000000003E-2</v>
      </c>
      <c r="H49" s="8">
        <v>0</v>
      </c>
      <c r="I49" s="8">
        <v>9.7516400000000059E-2</v>
      </c>
      <c r="J49" s="8"/>
      <c r="K49" s="8">
        <v>0.01</v>
      </c>
      <c r="L49" s="8">
        <v>0</v>
      </c>
      <c r="M49" s="8">
        <v>0.17599999999999999</v>
      </c>
      <c r="N49" s="8"/>
      <c r="O49" s="8">
        <v>0.187</v>
      </c>
      <c r="P49" s="8">
        <v>5.5E-2</v>
      </c>
      <c r="Q49" s="8">
        <v>100.062</v>
      </c>
      <c r="R49" s="8"/>
      <c r="S49" s="8">
        <v>0.69599999999999995</v>
      </c>
      <c r="T49" s="8">
        <v>6.2E-2</v>
      </c>
      <c r="U49" s="8"/>
      <c r="V49" s="8"/>
      <c r="W49" s="8"/>
      <c r="X49" s="25">
        <f>SUM(Tabela2[[#This Row],[K2O   ]:[In2O3]])</f>
        <v>101.3875164</v>
      </c>
      <c r="Y49" s="8"/>
      <c r="Z49" s="8"/>
      <c r="AA49" s="8">
        <v>4.6447926568056273E-3</v>
      </c>
      <c r="AB49" s="8">
        <v>0</v>
      </c>
      <c r="AC49" s="8">
        <v>0</v>
      </c>
      <c r="AD49" s="8">
        <v>7.7510277607523862E-3</v>
      </c>
      <c r="AE49" s="8">
        <v>0</v>
      </c>
      <c r="AF49" s="8">
        <v>5.5809567322086598E-4</v>
      </c>
      <c r="AG49" s="8">
        <v>0</v>
      </c>
      <c r="AH49" s="8">
        <v>1.0919160443437279E-2</v>
      </c>
      <c r="AI49" s="8">
        <v>0</v>
      </c>
      <c r="AJ49" s="8">
        <v>0</v>
      </c>
      <c r="AK49" s="8">
        <v>6.7642559958274008E-3</v>
      </c>
      <c r="AL49" s="8">
        <v>1.8445535318249917E-3</v>
      </c>
      <c r="AM49" s="8">
        <v>2.9593754663246195</v>
      </c>
      <c r="AN49" s="8">
        <v>0</v>
      </c>
      <c r="AO49" s="8">
        <v>1.4040799927635307E-2</v>
      </c>
      <c r="AP49" s="8">
        <v>1.1919998343396505E-3</v>
      </c>
      <c r="AQ49" s="8">
        <v>0</v>
      </c>
      <c r="AR49" s="8">
        <v>0</v>
      </c>
      <c r="AS49" s="8">
        <f>SUM(Tabela2[[#This Row],[Mg15]:[U]])</f>
        <v>3.007090152148463</v>
      </c>
    </row>
    <row r="50" spans="2:45" x14ac:dyDescent="0.25">
      <c r="B50" s="6" t="s">
        <v>116</v>
      </c>
      <c r="C50" s="7" t="s">
        <v>107</v>
      </c>
      <c r="D50" s="8"/>
      <c r="E50" s="8"/>
      <c r="F50" s="8"/>
      <c r="G50" s="8">
        <v>1.0999999999999999E-2</v>
      </c>
      <c r="H50" s="8">
        <v>3.4000000000000002E-2</v>
      </c>
      <c r="I50" s="8">
        <v>9.4789400000000024E-2</v>
      </c>
      <c r="J50" s="8"/>
      <c r="K50" s="8">
        <v>8.0000000000000002E-3</v>
      </c>
      <c r="L50" s="8">
        <v>4.1000000000000002E-2</v>
      </c>
      <c r="M50" s="8">
        <v>5.3999999999999999E-2</v>
      </c>
      <c r="N50" s="8"/>
      <c r="O50" s="8">
        <v>1.6E-2</v>
      </c>
      <c r="P50" s="8">
        <v>0.36399999999999999</v>
      </c>
      <c r="Q50" s="8">
        <v>100.027</v>
      </c>
      <c r="R50" s="8"/>
      <c r="S50" s="8">
        <v>0.42399999999999999</v>
      </c>
      <c r="T50" s="8">
        <v>0.03</v>
      </c>
      <c r="U50" s="8"/>
      <c r="V50" s="8"/>
      <c r="W50" s="8"/>
      <c r="X50" s="25">
        <f>SUM(Tabela2[[#This Row],[K2O   ]:[In2O3]])</f>
        <v>101.10378940000001</v>
      </c>
      <c r="Y50" s="8"/>
      <c r="Z50" s="8"/>
      <c r="AA50" s="8">
        <v>1.218219018678063E-3</v>
      </c>
      <c r="AB50" s="8">
        <v>2.9768626793672975E-3</v>
      </c>
      <c r="AC50" s="8">
        <v>0</v>
      </c>
      <c r="AD50" s="8">
        <v>7.5449619723929598E-3</v>
      </c>
      <c r="AE50" s="8">
        <v>0</v>
      </c>
      <c r="AF50" s="8">
        <v>4.4710990519695098E-4</v>
      </c>
      <c r="AG50" s="8">
        <v>2.5798441164000632E-3</v>
      </c>
      <c r="AH50" s="8">
        <v>3.3549495061373034E-3</v>
      </c>
      <c r="AI50" s="8">
        <v>0</v>
      </c>
      <c r="AJ50" s="8">
        <v>0</v>
      </c>
      <c r="AK50" s="8">
        <v>5.7958089357616673E-4</v>
      </c>
      <c r="AL50" s="8">
        <v>1.2224908198440708E-2</v>
      </c>
      <c r="AM50" s="8">
        <v>2.9625369951730249</v>
      </c>
      <c r="AN50" s="8">
        <v>0</v>
      </c>
      <c r="AO50" s="8">
        <v>8.5657247886268516E-3</v>
      </c>
      <c r="AP50" s="8">
        <v>5.7759231869163464E-4</v>
      </c>
      <c r="AQ50" s="8">
        <v>0</v>
      </c>
      <c r="AR50" s="8">
        <v>0</v>
      </c>
      <c r="AS50" s="8">
        <f>SUM(Tabela2[[#This Row],[Mg15]:[U]])</f>
        <v>3.0026067485705328</v>
      </c>
    </row>
    <row r="51" spans="2:45" x14ac:dyDescent="0.25">
      <c r="B51" s="6" t="s">
        <v>117</v>
      </c>
      <c r="C51" s="7" t="s">
        <v>107</v>
      </c>
      <c r="D51" s="8"/>
      <c r="E51" s="8"/>
      <c r="F51" s="8"/>
      <c r="G51" s="8">
        <v>0</v>
      </c>
      <c r="H51" s="8">
        <v>7.0000000000000001E-3</v>
      </c>
      <c r="I51" s="8">
        <v>9.01092E-2</v>
      </c>
      <c r="J51" s="8"/>
      <c r="K51" s="8">
        <v>1E-3</v>
      </c>
      <c r="L51" s="8">
        <v>3.6999999999999998E-2</v>
      </c>
      <c r="M51" s="8">
        <v>0.20499999999999999</v>
      </c>
      <c r="N51" s="8"/>
      <c r="O51" s="8">
        <v>0.18</v>
      </c>
      <c r="P51" s="8">
        <v>0.127</v>
      </c>
      <c r="Q51" s="8">
        <v>99.986000000000004</v>
      </c>
      <c r="R51" s="8"/>
      <c r="S51" s="8">
        <v>1.2949999999999999</v>
      </c>
      <c r="T51" s="8">
        <v>0</v>
      </c>
      <c r="U51" s="8"/>
      <c r="V51" s="8"/>
      <c r="W51" s="8"/>
      <c r="X51" s="25">
        <f>SUM(Tabela2[[#This Row],[K2O   ]:[In2O3]])</f>
        <v>101.92810920000001</v>
      </c>
      <c r="Y51" s="8"/>
      <c r="Z51" s="8"/>
      <c r="AA51" s="8">
        <v>0</v>
      </c>
      <c r="AB51" s="8">
        <v>6.093268746289695E-4</v>
      </c>
      <c r="AC51" s="8">
        <v>0</v>
      </c>
      <c r="AD51" s="8">
        <v>7.130809326888571E-3</v>
      </c>
      <c r="AE51" s="8">
        <v>0</v>
      </c>
      <c r="AF51" s="8">
        <v>5.5564410761786616E-5</v>
      </c>
      <c r="AG51" s="8">
        <v>2.3146415314181639E-3</v>
      </c>
      <c r="AH51" s="8">
        <v>1.2662472008797247E-2</v>
      </c>
      <c r="AI51" s="8">
        <v>0</v>
      </c>
      <c r="AJ51" s="8">
        <v>0</v>
      </c>
      <c r="AK51" s="8">
        <v>6.4824472505361453E-3</v>
      </c>
      <c r="AL51" s="8">
        <v>4.2405320772373033E-3</v>
      </c>
      <c r="AM51" s="8">
        <v>2.9441378602724684</v>
      </c>
      <c r="AN51" s="8">
        <v>0</v>
      </c>
      <c r="AO51" s="8">
        <v>2.6010005104130748E-2</v>
      </c>
      <c r="AP51" s="8">
        <v>0</v>
      </c>
      <c r="AQ51" s="8">
        <v>0</v>
      </c>
      <c r="AR51" s="8">
        <v>0</v>
      </c>
      <c r="AS51" s="8">
        <f>SUM(Tabela2[[#This Row],[Mg15]:[U]])</f>
        <v>3.0036436588568671</v>
      </c>
    </row>
    <row r="52" spans="2:45" x14ac:dyDescent="0.25">
      <c r="B52" s="6" t="s">
        <v>118</v>
      </c>
      <c r="C52" s="7" t="s">
        <v>107</v>
      </c>
      <c r="D52" s="8"/>
      <c r="E52" s="8"/>
      <c r="F52" s="8"/>
      <c r="G52" s="8">
        <v>6.0000000000000001E-3</v>
      </c>
      <c r="H52" s="8">
        <v>0</v>
      </c>
      <c r="I52" s="8">
        <v>0.10531220000000008</v>
      </c>
      <c r="J52" s="8"/>
      <c r="K52" s="8">
        <v>4.3999999999999997E-2</v>
      </c>
      <c r="L52" s="8">
        <v>2.1999999999999999E-2</v>
      </c>
      <c r="M52" s="8">
        <v>5.7000000000000002E-2</v>
      </c>
      <c r="N52" s="8"/>
      <c r="O52" s="8">
        <v>5.0000000000000001E-3</v>
      </c>
      <c r="P52" s="8">
        <v>7.0000000000000007E-2</v>
      </c>
      <c r="Q52" s="8">
        <v>100.601</v>
      </c>
      <c r="R52" s="8"/>
      <c r="S52" s="8">
        <v>0.53800000000000003</v>
      </c>
      <c r="T52" s="8">
        <v>3.2000000000000001E-2</v>
      </c>
      <c r="U52" s="8"/>
      <c r="V52" s="8"/>
      <c r="W52" s="8"/>
      <c r="X52" s="25">
        <f>SUM(Tabela2[[#This Row],[K2O   ]:[In2O3]])</f>
        <v>101.48031219999999</v>
      </c>
      <c r="Y52" s="8"/>
      <c r="Z52" s="8"/>
      <c r="AA52" s="8">
        <v>6.6302164202122543E-4</v>
      </c>
      <c r="AB52" s="8">
        <v>0</v>
      </c>
      <c r="AC52" s="8">
        <v>0</v>
      </c>
      <c r="AD52" s="8">
        <v>8.3641098965107526E-3</v>
      </c>
      <c r="AE52" s="8">
        <v>0</v>
      </c>
      <c r="AF52" s="8">
        <v>2.4536959429065845E-3</v>
      </c>
      <c r="AG52" s="8">
        <v>1.3812619656444398E-3</v>
      </c>
      <c r="AH52" s="8">
        <v>3.5335468032645918E-3</v>
      </c>
      <c r="AI52" s="8">
        <v>0</v>
      </c>
      <c r="AJ52" s="8">
        <v>0</v>
      </c>
      <c r="AK52" s="8">
        <v>1.8072067742793454E-4</v>
      </c>
      <c r="AL52" s="8">
        <v>2.3457732362268152E-3</v>
      </c>
      <c r="AM52" s="8">
        <v>2.9729841956128911</v>
      </c>
      <c r="AN52" s="8">
        <v>0</v>
      </c>
      <c r="AO52" s="8">
        <v>1.0844868737043793E-2</v>
      </c>
      <c r="AP52" s="8">
        <v>6.1474343097741495E-4</v>
      </c>
      <c r="AQ52" s="8">
        <v>0</v>
      </c>
      <c r="AR52" s="8">
        <v>0</v>
      </c>
      <c r="AS52" s="8">
        <f>SUM(Tabela2[[#This Row],[Mg15]:[U]])</f>
        <v>3.0033659379449142</v>
      </c>
    </row>
    <row r="53" spans="2:45" x14ac:dyDescent="0.25">
      <c r="B53" s="6" t="s">
        <v>119</v>
      </c>
      <c r="C53" s="7" t="s">
        <v>107</v>
      </c>
      <c r="D53" s="8"/>
      <c r="E53" s="8"/>
      <c r="F53" s="8"/>
      <c r="G53" s="8">
        <v>1.2E-2</v>
      </c>
      <c r="H53" s="8">
        <v>8.0000000000000002E-3</v>
      </c>
      <c r="I53" s="8">
        <v>9.4976799999999972E-2</v>
      </c>
      <c r="J53" s="8"/>
      <c r="K53" s="8">
        <v>6.7000000000000004E-2</v>
      </c>
      <c r="L53" s="8">
        <v>0</v>
      </c>
      <c r="M53" s="8">
        <v>3.3000000000000002E-2</v>
      </c>
      <c r="N53" s="8"/>
      <c r="O53" s="8">
        <v>0</v>
      </c>
      <c r="P53" s="8">
        <v>4.2999999999999997E-2</v>
      </c>
      <c r="Q53" s="8">
        <v>100.64400000000001</v>
      </c>
      <c r="R53" s="8"/>
      <c r="S53" s="8">
        <v>0.47199999999999998</v>
      </c>
      <c r="T53" s="8">
        <v>6.0000000000000001E-3</v>
      </c>
      <c r="U53" s="8"/>
      <c r="V53" s="8"/>
      <c r="W53" s="8"/>
      <c r="X53" s="25">
        <f>SUM(Tabela2[[#This Row],[K2O   ]:[In2O3]])</f>
        <v>101.37997679999999</v>
      </c>
      <c r="Y53" s="8"/>
      <c r="Z53" s="8"/>
      <c r="AA53" s="8">
        <v>1.3269986665628342E-3</v>
      </c>
      <c r="AB53" s="8">
        <v>6.9940127801218813E-4</v>
      </c>
      <c r="AC53" s="8">
        <v>0</v>
      </c>
      <c r="AD53" s="8">
        <v>7.5486860634366038E-3</v>
      </c>
      <c r="AE53" s="8">
        <v>0</v>
      </c>
      <c r="AF53" s="8">
        <v>3.7390016531828091E-3</v>
      </c>
      <c r="AG53" s="8">
        <v>0</v>
      </c>
      <c r="AH53" s="8">
        <v>2.047211528047997E-3</v>
      </c>
      <c r="AI53" s="8">
        <v>0</v>
      </c>
      <c r="AJ53" s="8">
        <v>0</v>
      </c>
      <c r="AK53" s="8">
        <v>0</v>
      </c>
      <c r="AL53" s="8">
        <v>1.4420131760364057E-3</v>
      </c>
      <c r="AM53" s="8">
        <v>2.9763978212939834</v>
      </c>
      <c r="AN53" s="8">
        <v>0</v>
      </c>
      <c r="AO53" s="8">
        <v>9.5213122699431725E-3</v>
      </c>
      <c r="AP53" s="8">
        <v>1.1534743855114275E-4</v>
      </c>
      <c r="AQ53" s="8">
        <v>0</v>
      </c>
      <c r="AR53" s="8">
        <v>0</v>
      </c>
      <c r="AS53" s="8">
        <f>SUM(Tabela2[[#This Row],[Mg15]:[U]])</f>
        <v>3.0028377933677568</v>
      </c>
    </row>
    <row r="54" spans="2:45" x14ac:dyDescent="0.25">
      <c r="B54" s="9" t="s">
        <v>120</v>
      </c>
      <c r="C54" s="9" t="s">
        <v>107</v>
      </c>
      <c r="G54" s="9">
        <v>1E-3</v>
      </c>
      <c r="H54" s="9">
        <v>0</v>
      </c>
      <c r="I54" s="9">
        <v>6.0999999999999999E-2</v>
      </c>
      <c r="J54" s="9">
        <v>3.0000000000000001E-3</v>
      </c>
      <c r="K54" s="9">
        <v>0</v>
      </c>
      <c r="L54" s="9">
        <v>2.1999999999999999E-2</v>
      </c>
      <c r="M54" s="9">
        <v>5.5E-2</v>
      </c>
      <c r="O54" s="9">
        <v>0.14799999999999999</v>
      </c>
      <c r="P54" s="9">
        <v>4.2000000000000003E-2</v>
      </c>
      <c r="Q54" s="9">
        <v>101.997</v>
      </c>
      <c r="R54" s="9">
        <v>0</v>
      </c>
      <c r="S54" s="9">
        <v>0.45600000000000002</v>
      </c>
      <c r="T54" s="9">
        <v>0</v>
      </c>
      <c r="W54" s="9">
        <v>0</v>
      </c>
      <c r="X54" s="25">
        <f>SUM(Tabela2[[#This Row],[K2O   ]:[In2O3]])</f>
        <v>102.785</v>
      </c>
      <c r="Y54" s="28"/>
      <c r="AA54" s="9">
        <v>1.0912657316041413E-4</v>
      </c>
      <c r="AB54" s="9">
        <v>0</v>
      </c>
      <c r="AC54" s="9">
        <v>0</v>
      </c>
      <c r="AD54" s="9">
        <v>4.7843720353026769E-3</v>
      </c>
      <c r="AE54" s="9">
        <v>1.9135437415136389E-4</v>
      </c>
      <c r="AF54" s="9">
        <v>0</v>
      </c>
      <c r="AG54" s="9">
        <v>1.3640494553518966E-3</v>
      </c>
      <c r="AH54" s="9">
        <v>3.3670746507836768E-3</v>
      </c>
      <c r="AI54" s="9">
        <v>0</v>
      </c>
      <c r="AJ54" s="9">
        <v>0</v>
      </c>
      <c r="AK54" s="9">
        <v>5.2826716823706011E-3</v>
      </c>
      <c r="AL54" s="9">
        <v>1.3899249171440285E-3</v>
      </c>
      <c r="AM54" s="9">
        <v>2.9766773592256515</v>
      </c>
      <c r="AN54" s="9">
        <v>0</v>
      </c>
      <c r="AO54" s="9">
        <v>9.0773886461081085E-3</v>
      </c>
      <c r="AP54" s="9">
        <v>0</v>
      </c>
      <c r="AQ54" s="9">
        <v>0</v>
      </c>
      <c r="AR54" s="9">
        <v>0</v>
      </c>
      <c r="AS54" s="9">
        <f>SUM(Tabela2[[#This Row],[Mg15]:[U]])</f>
        <v>3.0022433215600244</v>
      </c>
    </row>
    <row r="55" spans="2:45" x14ac:dyDescent="0.25">
      <c r="B55" s="9" t="s">
        <v>120</v>
      </c>
      <c r="C55" s="9" t="s">
        <v>107</v>
      </c>
      <c r="G55" s="9">
        <v>4.0000000000000001E-3</v>
      </c>
      <c r="H55" s="9">
        <v>0</v>
      </c>
      <c r="I55" s="9">
        <v>3.3000000000000002E-2</v>
      </c>
      <c r="J55" s="9">
        <v>8.9999999999999993E-3</v>
      </c>
      <c r="K55" s="9">
        <v>0.17799999999999999</v>
      </c>
      <c r="L55" s="9">
        <v>0</v>
      </c>
      <c r="M55" s="9">
        <v>0</v>
      </c>
      <c r="O55" s="9">
        <v>2.1999999999999999E-2</v>
      </c>
      <c r="P55" s="9">
        <v>0</v>
      </c>
      <c r="Q55" s="9">
        <v>101.143</v>
      </c>
      <c r="R55" s="9">
        <v>0</v>
      </c>
      <c r="S55" s="9">
        <v>0</v>
      </c>
      <c r="T55" s="9">
        <v>0</v>
      </c>
      <c r="W55" s="9">
        <v>0</v>
      </c>
      <c r="X55" s="25">
        <f>SUM(Tabela2[[#This Row],[K2O   ]:[In2O3]])</f>
        <v>101.389</v>
      </c>
      <c r="Y55" s="28"/>
      <c r="AA55" s="9">
        <v>4.4176550147654708E-4</v>
      </c>
      <c r="AB55" s="9">
        <v>0</v>
      </c>
      <c r="AC55" s="9">
        <v>0</v>
      </c>
      <c r="AD55" s="9">
        <v>2.6194513510098289E-3</v>
      </c>
      <c r="AE55" s="9">
        <v>5.8097967302000498E-4</v>
      </c>
      <c r="AF55" s="9">
        <v>9.9207252636066365E-3</v>
      </c>
      <c r="AG55" s="9">
        <v>0</v>
      </c>
      <c r="AH55" s="9">
        <v>0</v>
      </c>
      <c r="AI55" s="9">
        <v>0</v>
      </c>
      <c r="AJ55" s="9">
        <v>0</v>
      </c>
      <c r="AK55" s="9">
        <v>7.9472316914899169E-4</v>
      </c>
      <c r="AL55" s="9">
        <v>0</v>
      </c>
      <c r="AM55" s="9">
        <v>2.9873182083862369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f>SUM(Tabela2[[#This Row],[Mg15]:[U]])</f>
        <v>3.0016758533444987</v>
      </c>
    </row>
    <row r="56" spans="2:45" x14ac:dyDescent="0.25">
      <c r="B56" s="9" t="s">
        <v>121</v>
      </c>
      <c r="C56" s="9" t="s">
        <v>107</v>
      </c>
      <c r="G56" s="9">
        <v>0</v>
      </c>
      <c r="H56" s="9">
        <v>0</v>
      </c>
      <c r="I56" s="9">
        <v>6.4000000000000001E-2</v>
      </c>
      <c r="J56" s="9">
        <v>1.4E-2</v>
      </c>
      <c r="K56" s="9">
        <v>0</v>
      </c>
      <c r="L56" s="9">
        <v>7.0000000000000001E-3</v>
      </c>
      <c r="M56" s="9">
        <v>9.1999999999999998E-2</v>
      </c>
      <c r="O56" s="9">
        <v>0</v>
      </c>
      <c r="P56" s="9">
        <v>0.112</v>
      </c>
      <c r="Q56" s="9">
        <v>101.377</v>
      </c>
      <c r="R56" s="9">
        <v>0</v>
      </c>
      <c r="S56" s="9">
        <v>0.34200000000000003</v>
      </c>
      <c r="T56" s="9">
        <v>0</v>
      </c>
      <c r="W56" s="9">
        <v>0</v>
      </c>
      <c r="X56" s="25">
        <f>SUM(Tabela2[[#This Row],[K2O   ]:[In2O3]])</f>
        <v>102.008</v>
      </c>
      <c r="Y56" s="28"/>
      <c r="AA56" s="9">
        <v>0</v>
      </c>
      <c r="AB56" s="9">
        <v>0</v>
      </c>
      <c r="AC56" s="9">
        <v>0</v>
      </c>
      <c r="AD56" s="9">
        <v>5.0568552557420376E-3</v>
      </c>
      <c r="AE56" s="9">
        <v>8.9960242140758038E-4</v>
      </c>
      <c r="AF56" s="9">
        <v>0</v>
      </c>
      <c r="AG56" s="9">
        <v>4.3723096992983571E-4</v>
      </c>
      <c r="AH56" s="9">
        <v>5.6739215087762739E-3</v>
      </c>
      <c r="AI56" s="9">
        <v>0</v>
      </c>
      <c r="AJ56" s="9">
        <v>0</v>
      </c>
      <c r="AK56" s="9">
        <v>0</v>
      </c>
      <c r="AL56" s="9">
        <v>3.7339243382719283E-3</v>
      </c>
      <c r="AM56" s="9">
        <v>2.9805007936805761</v>
      </c>
      <c r="AN56" s="9">
        <v>0</v>
      </c>
      <c r="AO56" s="9">
        <v>6.8584761706434166E-3</v>
      </c>
      <c r="AP56" s="9">
        <v>0</v>
      </c>
      <c r="AQ56" s="9">
        <v>0</v>
      </c>
      <c r="AR56" s="9">
        <v>0</v>
      </c>
      <c r="AS56" s="9">
        <f>SUM(Tabela2[[#This Row],[Mg15]:[U]])</f>
        <v>3.0031608043453475</v>
      </c>
    </row>
    <row r="57" spans="2:45" x14ac:dyDescent="0.25">
      <c r="B57" s="9" t="s">
        <v>121</v>
      </c>
      <c r="C57" s="9" t="s">
        <v>107</v>
      </c>
      <c r="G57" s="9">
        <v>8.0000000000000002E-3</v>
      </c>
      <c r="H57" s="9">
        <v>0</v>
      </c>
      <c r="I57" s="9">
        <v>3.7999999999999999E-2</v>
      </c>
      <c r="J57" s="9">
        <v>5.0000000000000001E-3</v>
      </c>
      <c r="K57" s="9">
        <v>0.20599999999999999</v>
      </c>
      <c r="L57" s="9">
        <v>0</v>
      </c>
      <c r="M57" s="9">
        <v>0</v>
      </c>
      <c r="O57" s="9">
        <v>1.9E-2</v>
      </c>
      <c r="P57" s="9">
        <v>4.4999999999999998E-2</v>
      </c>
      <c r="Q57" s="9">
        <v>100.70699999999999</v>
      </c>
      <c r="R57" s="9">
        <v>0</v>
      </c>
      <c r="S57" s="9">
        <v>0</v>
      </c>
      <c r="T57" s="9">
        <v>0</v>
      </c>
      <c r="W57" s="9">
        <v>1.2E-2</v>
      </c>
      <c r="X57" s="25">
        <f>SUM(Tabela2[[#This Row],[K2O   ]:[In2O3]])</f>
        <v>101.03999999999999</v>
      </c>
      <c r="Y57" s="28"/>
      <c r="AA57" s="9">
        <v>8.8628312602262883E-4</v>
      </c>
      <c r="AB57" s="9">
        <v>0</v>
      </c>
      <c r="AC57" s="9">
        <v>0</v>
      </c>
      <c r="AD57" s="9">
        <v>3.0257335524866628E-3</v>
      </c>
      <c r="AE57" s="9">
        <v>3.2377187484633501E-4</v>
      </c>
      <c r="AF57" s="9">
        <v>1.1517052015130518E-2</v>
      </c>
      <c r="AG57" s="9">
        <v>0</v>
      </c>
      <c r="AH57" s="9">
        <v>0</v>
      </c>
      <c r="AI57" s="9">
        <v>0</v>
      </c>
      <c r="AJ57" s="9">
        <v>0</v>
      </c>
      <c r="AK57" s="9">
        <v>6.8848975480274594E-4</v>
      </c>
      <c r="AL57" s="9">
        <v>1.511842466865203E-3</v>
      </c>
      <c r="AM57" s="9">
        <v>2.9837058179010962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f>SUM(Tabela2[[#This Row],[Mg15]:[U]])</f>
        <v>3.0016589906912503</v>
      </c>
    </row>
    <row r="58" spans="2:45" x14ac:dyDescent="0.25">
      <c r="B58" s="9" t="s">
        <v>122</v>
      </c>
      <c r="C58" s="9" t="s">
        <v>107</v>
      </c>
      <c r="G58" s="9">
        <v>0.01</v>
      </c>
      <c r="H58" s="9">
        <v>0</v>
      </c>
      <c r="I58" s="9">
        <v>7.6999999999999999E-2</v>
      </c>
      <c r="J58" s="9">
        <v>0</v>
      </c>
      <c r="K58" s="9">
        <v>0</v>
      </c>
      <c r="L58" s="9">
        <v>0.02</v>
      </c>
      <c r="M58" s="9">
        <v>0.09</v>
      </c>
      <c r="O58" s="9">
        <v>8.1000000000000003E-2</v>
      </c>
      <c r="P58" s="9">
        <v>0.03</v>
      </c>
      <c r="Q58" s="9">
        <v>101.26600000000001</v>
      </c>
      <c r="R58" s="9">
        <v>0</v>
      </c>
      <c r="S58" s="9">
        <v>0.39100000000000001</v>
      </c>
      <c r="T58" s="9">
        <v>0</v>
      </c>
      <c r="W58" s="9">
        <v>3.2000000000000001E-2</v>
      </c>
      <c r="X58" s="25">
        <f>SUM(Tabela2[[#This Row],[K2O   ]:[In2O3]])</f>
        <v>101.99700000000001</v>
      </c>
      <c r="Y58" s="28"/>
      <c r="AA58" s="9">
        <v>1.1000124508226403E-3</v>
      </c>
      <c r="AB58" s="9">
        <v>0</v>
      </c>
      <c r="AC58" s="9">
        <v>0</v>
      </c>
      <c r="AD58" s="9">
        <v>6.0876954358905257E-3</v>
      </c>
      <c r="AE58" s="9">
        <v>0</v>
      </c>
      <c r="AF58" s="9">
        <v>0</v>
      </c>
      <c r="AG58" s="9">
        <v>1.2499841747313008E-3</v>
      </c>
      <c r="AH58" s="9">
        <v>5.5539203668820989E-3</v>
      </c>
      <c r="AI58" s="9">
        <v>0</v>
      </c>
      <c r="AJ58" s="9">
        <v>0</v>
      </c>
      <c r="AK58" s="9">
        <v>2.9143654320935878E-3</v>
      </c>
      <c r="AL58" s="9">
        <v>1.0007610365308486E-3</v>
      </c>
      <c r="AM58" s="9">
        <v>2.9790315662001419</v>
      </c>
      <c r="AN58" s="9">
        <v>0</v>
      </c>
      <c r="AO58" s="9">
        <v>7.8458486863500487E-3</v>
      </c>
      <c r="AP58" s="9">
        <v>0</v>
      </c>
      <c r="AQ58" s="9">
        <v>0</v>
      </c>
      <c r="AR58" s="9">
        <v>0</v>
      </c>
      <c r="AS58" s="9">
        <f>SUM(Tabela2[[#This Row],[Mg15]:[U]])</f>
        <v>3.0047841537834432</v>
      </c>
    </row>
    <row r="59" spans="2:45" x14ac:dyDescent="0.25">
      <c r="B59" s="9" t="s">
        <v>122</v>
      </c>
      <c r="C59" s="9" t="s">
        <v>107</v>
      </c>
      <c r="G59" s="9">
        <v>0</v>
      </c>
      <c r="H59" s="9">
        <v>0</v>
      </c>
      <c r="I59" s="9">
        <v>4.1000000000000002E-2</v>
      </c>
      <c r="J59" s="9">
        <v>6.0000000000000001E-3</v>
      </c>
      <c r="K59" s="9">
        <v>0.39200000000000002</v>
      </c>
      <c r="L59" s="9">
        <v>0</v>
      </c>
      <c r="M59" s="9">
        <v>4.7E-2</v>
      </c>
      <c r="O59" s="9">
        <v>3.9E-2</v>
      </c>
      <c r="P59" s="9">
        <v>1.7000000000000001E-2</v>
      </c>
      <c r="Q59" s="9">
        <v>100.68600000000001</v>
      </c>
      <c r="R59" s="9">
        <v>0</v>
      </c>
      <c r="S59" s="9">
        <v>0.26800000000000002</v>
      </c>
      <c r="T59" s="9">
        <v>0</v>
      </c>
      <c r="W59" s="9">
        <v>0</v>
      </c>
      <c r="X59" s="25">
        <f>SUM(Tabela2[[#This Row],[K2O   ]:[In2O3]])</f>
        <v>101.49600000000001</v>
      </c>
      <c r="Y59" s="28"/>
      <c r="AA59" s="9">
        <v>0</v>
      </c>
      <c r="AB59" s="9">
        <v>0</v>
      </c>
      <c r="AC59" s="9">
        <v>0</v>
      </c>
      <c r="AD59" s="9">
        <v>3.2459097154143527E-3</v>
      </c>
      <c r="AE59" s="9">
        <v>3.863010251616754E-4</v>
      </c>
      <c r="AF59" s="9">
        <v>2.1790423426233274E-2</v>
      </c>
      <c r="AG59" s="9">
        <v>0</v>
      </c>
      <c r="AH59" s="9">
        <v>2.9043261451249156E-3</v>
      </c>
      <c r="AI59" s="9">
        <v>0</v>
      </c>
      <c r="AJ59" s="9">
        <v>0</v>
      </c>
      <c r="AK59" s="9">
        <v>1.4051218351362866E-3</v>
      </c>
      <c r="AL59" s="9">
        <v>5.6786936772099182E-4</v>
      </c>
      <c r="AM59" s="9">
        <v>2.9659984833400008</v>
      </c>
      <c r="AN59" s="9">
        <v>0</v>
      </c>
      <c r="AO59" s="9">
        <v>5.3850327918704005E-3</v>
      </c>
      <c r="AP59" s="9">
        <v>0</v>
      </c>
      <c r="AQ59" s="9">
        <v>0</v>
      </c>
      <c r="AR59" s="9">
        <v>0</v>
      </c>
      <c r="AS59" s="9">
        <f>SUM(Tabela2[[#This Row],[Mg15]:[U]])</f>
        <v>3.0016834676466631</v>
      </c>
    </row>
    <row r="60" spans="2:45" x14ac:dyDescent="0.25">
      <c r="B60" s="9" t="s">
        <v>123</v>
      </c>
      <c r="C60" s="9" t="s">
        <v>107</v>
      </c>
      <c r="G60" s="9">
        <v>2.1000000000000001E-2</v>
      </c>
      <c r="H60" s="9">
        <v>6.0000000000000001E-3</v>
      </c>
      <c r="I60" s="9">
        <v>6.8000000000000005E-2</v>
      </c>
      <c r="J60" s="9">
        <v>0</v>
      </c>
      <c r="K60" s="9">
        <v>0</v>
      </c>
      <c r="L60" s="9">
        <v>0</v>
      </c>
      <c r="M60" s="9">
        <v>0.106</v>
      </c>
      <c r="O60" s="9">
        <v>9.4E-2</v>
      </c>
      <c r="P60" s="9">
        <v>0</v>
      </c>
      <c r="Q60" s="9">
        <v>101.535</v>
      </c>
      <c r="R60" s="9">
        <v>0</v>
      </c>
      <c r="S60" s="9">
        <v>0.34300000000000003</v>
      </c>
      <c r="T60" s="9">
        <v>0</v>
      </c>
      <c r="W60" s="9">
        <v>0</v>
      </c>
      <c r="X60" s="25">
        <f>SUM(Tabela2[[#This Row],[K2O   ]:[In2O3]])</f>
        <v>102.173</v>
      </c>
      <c r="Y60" s="28"/>
      <c r="AA60" s="9">
        <v>2.3050813661892417E-3</v>
      </c>
      <c r="AB60" s="9">
        <v>5.2067342235994805E-4</v>
      </c>
      <c r="AC60" s="9">
        <v>0</v>
      </c>
      <c r="AD60" s="9">
        <v>5.3646385822263701E-3</v>
      </c>
      <c r="AE60" s="9">
        <v>0</v>
      </c>
      <c r="AF60" s="9">
        <v>0</v>
      </c>
      <c r="AG60" s="9">
        <v>0</v>
      </c>
      <c r="AH60" s="9">
        <v>6.5272818891119414E-3</v>
      </c>
      <c r="AI60" s="9">
        <v>0</v>
      </c>
      <c r="AJ60" s="9">
        <v>0</v>
      </c>
      <c r="AK60" s="9">
        <v>3.3748634540929656E-3</v>
      </c>
      <c r="AL60" s="9">
        <v>0</v>
      </c>
      <c r="AM60" s="9">
        <v>2.9805512023428036</v>
      </c>
      <c r="AN60" s="9">
        <v>0</v>
      </c>
      <c r="AO60" s="9">
        <v>6.8679425740556695E-3</v>
      </c>
      <c r="AP60" s="9">
        <v>0</v>
      </c>
      <c r="AQ60" s="9">
        <v>0</v>
      </c>
      <c r="AR60" s="9">
        <v>0</v>
      </c>
      <c r="AS60" s="9">
        <f>SUM(Tabela2[[#This Row],[Mg15]:[U]])</f>
        <v>3.0055116836308398</v>
      </c>
    </row>
    <row r="61" spans="2:45" x14ac:dyDescent="0.25">
      <c r="B61" s="9" t="s">
        <v>123</v>
      </c>
      <c r="C61" s="9" t="s">
        <v>107</v>
      </c>
      <c r="G61" s="9">
        <v>1.7000000000000001E-2</v>
      </c>
      <c r="H61" s="9">
        <v>0</v>
      </c>
      <c r="I61" s="9">
        <v>5.0999999999999997E-2</v>
      </c>
      <c r="J61" s="9">
        <v>1.2E-2</v>
      </c>
      <c r="K61" s="9">
        <v>8.3000000000000004E-2</v>
      </c>
      <c r="L61" s="9">
        <v>4.2000000000000003E-2</v>
      </c>
      <c r="M61" s="9">
        <v>9.1999999999999998E-2</v>
      </c>
      <c r="O61" s="9">
        <v>7.3999999999999996E-2</v>
      </c>
      <c r="P61" s="9">
        <v>1.4E-2</v>
      </c>
      <c r="Q61" s="9">
        <v>101.54</v>
      </c>
      <c r="R61" s="9">
        <v>0</v>
      </c>
      <c r="S61" s="9">
        <v>0.107</v>
      </c>
      <c r="T61" s="9">
        <v>0</v>
      </c>
      <c r="W61" s="9">
        <v>0</v>
      </c>
      <c r="X61" s="25">
        <f>SUM(Tabela2[[#This Row],[K2O   ]:[In2O3]])</f>
        <v>102.03200000000001</v>
      </c>
      <c r="Y61" s="28"/>
      <c r="AA61" s="9">
        <v>1.8667167061256391E-3</v>
      </c>
      <c r="AB61" s="9">
        <v>0</v>
      </c>
      <c r="AC61" s="9">
        <v>0</v>
      </c>
      <c r="AD61" s="9">
        <v>4.0249849392288263E-3</v>
      </c>
      <c r="AE61" s="9">
        <v>7.7018908717609415E-4</v>
      </c>
      <c r="AF61" s="9">
        <v>4.5993790136341431E-3</v>
      </c>
      <c r="AG61" s="9">
        <v>2.6203282641450954E-3</v>
      </c>
      <c r="AH61" s="9">
        <v>5.6673085548556903E-3</v>
      </c>
      <c r="AI61" s="9">
        <v>0</v>
      </c>
      <c r="AJ61" s="9">
        <v>0</v>
      </c>
      <c r="AK61" s="9">
        <v>2.657801852544571E-3</v>
      </c>
      <c r="AL61" s="9">
        <v>4.6619655631340294E-4</v>
      </c>
      <c r="AM61" s="9">
        <v>2.9818136628287726</v>
      </c>
      <c r="AN61" s="9">
        <v>0</v>
      </c>
      <c r="AO61" s="9">
        <v>2.143279649678329E-3</v>
      </c>
      <c r="AP61" s="9">
        <v>0</v>
      </c>
      <c r="AQ61" s="9">
        <v>0</v>
      </c>
      <c r="AR61" s="9">
        <v>0</v>
      </c>
      <c r="AS61" s="9">
        <f>SUM(Tabela2[[#This Row],[Mg15]:[U]])</f>
        <v>3.0066298474524742</v>
      </c>
    </row>
    <row r="62" spans="2:45" x14ac:dyDescent="0.25">
      <c r="B62" s="9" t="s">
        <v>124</v>
      </c>
      <c r="C62" s="9" t="s">
        <v>107</v>
      </c>
      <c r="G62" s="9">
        <v>1.2999999999999999E-2</v>
      </c>
      <c r="H62" s="9">
        <v>0</v>
      </c>
      <c r="I62" s="9">
        <v>6.6000000000000003E-2</v>
      </c>
      <c r="J62" s="9">
        <v>7.0000000000000001E-3</v>
      </c>
      <c r="K62" s="9">
        <v>0</v>
      </c>
      <c r="L62" s="9">
        <v>3.7999999999999999E-2</v>
      </c>
      <c r="M62" s="9">
        <v>6.9000000000000006E-2</v>
      </c>
      <c r="O62" s="9">
        <v>0.06</v>
      </c>
      <c r="P62" s="9">
        <v>3.7999999999999999E-2</v>
      </c>
      <c r="Q62" s="9">
        <v>101.11799999999999</v>
      </c>
      <c r="R62" s="9">
        <v>0</v>
      </c>
      <c r="S62" s="9">
        <v>0.85399999999999998</v>
      </c>
      <c r="T62" s="9">
        <v>0</v>
      </c>
      <c r="W62" s="9">
        <v>4.0000000000000001E-3</v>
      </c>
      <c r="X62" s="25">
        <f>SUM(Tabela2[[#This Row],[K2O   ]:[In2O3]])</f>
        <v>102.267</v>
      </c>
      <c r="Y62" s="28"/>
      <c r="AA62" s="9">
        <v>1.4267728077676141E-3</v>
      </c>
      <c r="AB62" s="9">
        <v>0</v>
      </c>
      <c r="AC62" s="9">
        <v>0</v>
      </c>
      <c r="AD62" s="9">
        <v>5.2061898087062564E-3</v>
      </c>
      <c r="AE62" s="9">
        <v>4.49051481313557E-4</v>
      </c>
      <c r="AF62" s="9">
        <v>0</v>
      </c>
      <c r="AG62" s="9">
        <v>2.3695833314601039E-3</v>
      </c>
      <c r="AH62" s="9">
        <v>4.2483481553766446E-3</v>
      </c>
      <c r="AI62" s="9">
        <v>0</v>
      </c>
      <c r="AJ62" s="9">
        <v>0</v>
      </c>
      <c r="AK62" s="9">
        <v>2.1538929216666828E-3</v>
      </c>
      <c r="AL62" s="9">
        <v>1.2647555699111118E-3</v>
      </c>
      <c r="AM62" s="9">
        <v>2.9679309387899511</v>
      </c>
      <c r="AN62" s="9">
        <v>0</v>
      </c>
      <c r="AO62" s="9">
        <v>1.7097590530682057E-2</v>
      </c>
      <c r="AP62" s="9">
        <v>0</v>
      </c>
      <c r="AQ62" s="9">
        <v>0</v>
      </c>
      <c r="AR62" s="9">
        <v>0</v>
      </c>
      <c r="AS62" s="9">
        <f>SUM(Tabela2[[#This Row],[Mg15]:[U]])</f>
        <v>3.0021471233968353</v>
      </c>
    </row>
    <row r="63" spans="2:45" x14ac:dyDescent="0.25">
      <c r="B63" s="9" t="s">
        <v>124</v>
      </c>
      <c r="C63" s="9" t="s">
        <v>107</v>
      </c>
      <c r="G63" s="9">
        <v>0.02</v>
      </c>
      <c r="H63" s="9">
        <v>0</v>
      </c>
      <c r="I63" s="9">
        <v>3.4000000000000002E-2</v>
      </c>
      <c r="J63" s="9">
        <v>0</v>
      </c>
      <c r="K63" s="9">
        <v>0.19600000000000001</v>
      </c>
      <c r="L63" s="9">
        <v>0</v>
      </c>
      <c r="M63" s="9">
        <v>0</v>
      </c>
      <c r="O63" s="9">
        <v>5.0000000000000001E-3</v>
      </c>
      <c r="P63" s="9">
        <v>5.1999999999999998E-2</v>
      </c>
      <c r="Q63" s="9">
        <v>100.953</v>
      </c>
      <c r="R63" s="9">
        <v>0</v>
      </c>
      <c r="S63" s="9">
        <v>9.1999999999999998E-2</v>
      </c>
      <c r="T63" s="9">
        <v>1.7999999999999999E-2</v>
      </c>
      <c r="W63" s="9">
        <v>0</v>
      </c>
      <c r="X63" s="25">
        <f>SUM(Tabela2[[#This Row],[K2O   ]:[In2O3]])</f>
        <v>101.37</v>
      </c>
      <c r="Y63" s="28"/>
      <c r="AA63" s="9">
        <v>2.2086235318265132E-3</v>
      </c>
      <c r="AB63" s="9">
        <v>0</v>
      </c>
      <c r="AC63" s="9">
        <v>0</v>
      </c>
      <c r="AD63" s="9">
        <v>2.6985794396575534E-3</v>
      </c>
      <c r="AE63" s="9">
        <v>0</v>
      </c>
      <c r="AF63" s="9">
        <v>1.0922935893790028E-2</v>
      </c>
      <c r="AG63" s="9">
        <v>0</v>
      </c>
      <c r="AH63" s="9">
        <v>0</v>
      </c>
      <c r="AI63" s="9">
        <v>0</v>
      </c>
      <c r="AJ63" s="9">
        <v>0</v>
      </c>
      <c r="AK63" s="9">
        <v>1.8060222271395497E-4</v>
      </c>
      <c r="AL63" s="9">
        <v>1.7414322206828385E-3</v>
      </c>
      <c r="AM63" s="9">
        <v>2.9814310986870121</v>
      </c>
      <c r="AN63" s="9">
        <v>0</v>
      </c>
      <c r="AO63" s="9">
        <v>1.8532973152594E-3</v>
      </c>
      <c r="AP63" s="9">
        <v>3.4556652720963869E-4</v>
      </c>
      <c r="AQ63" s="9">
        <v>0</v>
      </c>
      <c r="AR63" s="9">
        <v>0</v>
      </c>
      <c r="AS63" s="9">
        <f>SUM(Tabela2[[#This Row],[Mg15]:[U]])</f>
        <v>3.0013821358381518</v>
      </c>
    </row>
    <row r="64" spans="2:45" x14ac:dyDescent="0.25">
      <c r="B64" s="9" t="s">
        <v>125</v>
      </c>
      <c r="C64" s="9" t="s">
        <v>107</v>
      </c>
      <c r="G64" s="9">
        <v>0</v>
      </c>
      <c r="H64" s="9">
        <v>2.3E-2</v>
      </c>
      <c r="I64" s="9">
        <v>1.2999999999999999E-2</v>
      </c>
      <c r="J64" s="9">
        <v>0</v>
      </c>
      <c r="K64" s="9">
        <v>0</v>
      </c>
      <c r="L64" s="9">
        <v>0</v>
      </c>
      <c r="M64" s="9">
        <v>0.161</v>
      </c>
      <c r="O64" s="9">
        <v>6.6000000000000003E-2</v>
      </c>
      <c r="P64" s="9">
        <v>0.44900000000000001</v>
      </c>
      <c r="Q64" s="9">
        <v>100.108</v>
      </c>
      <c r="R64" s="9">
        <v>0</v>
      </c>
      <c r="S64" s="9">
        <v>0.44400000000000001</v>
      </c>
      <c r="T64" s="9">
        <v>4.9000000000000002E-2</v>
      </c>
      <c r="W64" s="9">
        <v>0</v>
      </c>
      <c r="X64" s="25">
        <f>SUM(Tabela2[[#This Row],[K2O   ]:[In2O3]])</f>
        <v>101.31300000000002</v>
      </c>
      <c r="Y64" s="28"/>
      <c r="AA64" s="9">
        <v>0</v>
      </c>
      <c r="AB64" s="9">
        <v>2.0098524400064197E-3</v>
      </c>
      <c r="AC64" s="9">
        <v>0</v>
      </c>
      <c r="AD64" s="9">
        <v>1.0327544769302491E-3</v>
      </c>
      <c r="AE64" s="9">
        <v>0</v>
      </c>
      <c r="AF64" s="9">
        <v>0</v>
      </c>
      <c r="AG64" s="9">
        <v>0</v>
      </c>
      <c r="AH64" s="9">
        <v>9.9833100108246177E-3</v>
      </c>
      <c r="AI64" s="9">
        <v>0</v>
      </c>
      <c r="AJ64" s="9">
        <v>0</v>
      </c>
      <c r="AK64" s="9">
        <v>2.386132005605451E-3</v>
      </c>
      <c r="AL64" s="9">
        <v>1.5050364459135192E-2</v>
      </c>
      <c r="AM64" s="9">
        <v>2.9591826818639828</v>
      </c>
      <c r="AN64" s="9">
        <v>0</v>
      </c>
      <c r="AO64" s="9">
        <v>8.9523629919224714E-3</v>
      </c>
      <c r="AP64" s="9">
        <v>9.4157016180508959E-4</v>
      </c>
      <c r="AQ64" s="9">
        <v>0</v>
      </c>
      <c r="AR64" s="9">
        <v>0</v>
      </c>
      <c r="AS64" s="9">
        <f>SUM(Tabela2[[#This Row],[Mg15]:[U]])</f>
        <v>2.9995390284102124</v>
      </c>
    </row>
    <row r="65" spans="2:45" x14ac:dyDescent="0.25">
      <c r="B65" s="9" t="s">
        <v>126</v>
      </c>
      <c r="C65" s="9" t="s">
        <v>107</v>
      </c>
      <c r="G65" s="9">
        <v>1.4E-2</v>
      </c>
      <c r="H65" s="9">
        <v>7.0000000000000001E-3</v>
      </c>
      <c r="I65" s="9">
        <v>1.4E-2</v>
      </c>
      <c r="J65" s="9">
        <v>0</v>
      </c>
      <c r="K65" s="9">
        <v>0</v>
      </c>
      <c r="L65" s="9">
        <v>6.0000000000000001E-3</v>
      </c>
      <c r="M65" s="9">
        <v>0.23400000000000001</v>
      </c>
      <c r="O65" s="9">
        <v>8.1000000000000003E-2</v>
      </c>
      <c r="P65" s="9">
        <v>0.51200000000000001</v>
      </c>
      <c r="Q65" s="9">
        <v>99.917000000000002</v>
      </c>
      <c r="R65" s="9">
        <v>0</v>
      </c>
      <c r="S65" s="9">
        <v>0.52700000000000002</v>
      </c>
      <c r="T65" s="9">
        <v>5.7000000000000002E-2</v>
      </c>
      <c r="W65" s="9">
        <v>7.0000000000000001E-3</v>
      </c>
      <c r="X65" s="25">
        <f>SUM(Tabela2[[#This Row],[K2O   ]:[In2O3]])</f>
        <v>101.376</v>
      </c>
      <c r="Y65" s="28"/>
      <c r="AA65" s="9">
        <v>1.546382356696888E-3</v>
      </c>
      <c r="AB65" s="9">
        <v>6.1127141109193299E-4</v>
      </c>
      <c r="AC65" s="9">
        <v>0</v>
      </c>
      <c r="AD65" s="9">
        <v>1.1114283661021022E-3</v>
      </c>
      <c r="AE65" s="9">
        <v>0</v>
      </c>
      <c r="AF65" s="9">
        <v>0</v>
      </c>
      <c r="AG65" s="9">
        <v>3.7654511595545736E-4</v>
      </c>
      <c r="AH65" s="9">
        <v>1.4499874585510442E-2</v>
      </c>
      <c r="AI65" s="9">
        <v>0</v>
      </c>
      <c r="AJ65" s="9">
        <v>0</v>
      </c>
      <c r="AK65" s="9">
        <v>2.9264105678248652E-3</v>
      </c>
      <c r="AL65" s="9">
        <v>1.7150245609230383E-2</v>
      </c>
      <c r="AM65" s="9">
        <v>2.9514952234477785</v>
      </c>
      <c r="AN65" s="9">
        <v>0</v>
      </c>
      <c r="AO65" s="9">
        <v>1.0618545575619131E-2</v>
      </c>
      <c r="AP65" s="9">
        <v>1.0945388219220748E-3</v>
      </c>
      <c r="AQ65" s="9">
        <v>0</v>
      </c>
      <c r="AR65" s="9">
        <v>0</v>
      </c>
      <c r="AS65" s="9">
        <f>SUM(Tabela2[[#This Row],[Mg15]:[U]])</f>
        <v>3.0014304658577315</v>
      </c>
    </row>
    <row r="66" spans="2:45" x14ac:dyDescent="0.25">
      <c r="B66" s="9" t="s">
        <v>127</v>
      </c>
      <c r="C66" s="9" t="s">
        <v>107</v>
      </c>
      <c r="G66" s="9">
        <v>6.0000000000000001E-3</v>
      </c>
      <c r="H66" s="9">
        <v>2.5999999999999999E-2</v>
      </c>
      <c r="I66" s="9">
        <v>1.2E-2</v>
      </c>
      <c r="J66" s="9">
        <v>0</v>
      </c>
      <c r="K66" s="9">
        <v>0</v>
      </c>
      <c r="L66" s="9">
        <v>3.2000000000000001E-2</v>
      </c>
      <c r="M66" s="9">
        <v>0.189</v>
      </c>
      <c r="O66" s="9">
        <v>8.4000000000000005E-2</v>
      </c>
      <c r="P66" s="9">
        <v>0.64</v>
      </c>
      <c r="Q66" s="9">
        <v>99.367999999999995</v>
      </c>
      <c r="R66" s="9">
        <v>1.4E-2</v>
      </c>
      <c r="S66" s="9">
        <v>0.79600000000000004</v>
      </c>
      <c r="T66" s="9">
        <v>6.2E-2</v>
      </c>
      <c r="W66" s="9">
        <v>0</v>
      </c>
      <c r="X66" s="25">
        <f>SUM(Tabela2[[#This Row],[K2O   ]:[In2O3]])</f>
        <v>101.229</v>
      </c>
      <c r="Y66" s="28"/>
      <c r="AA66" s="9">
        <v>6.6344380450174267E-4</v>
      </c>
      <c r="AB66" s="9">
        <v>2.2728639198544382E-3</v>
      </c>
      <c r="AC66" s="9">
        <v>0</v>
      </c>
      <c r="AD66" s="9">
        <v>9.5367133548131798E-4</v>
      </c>
      <c r="AE66" s="9">
        <v>0</v>
      </c>
      <c r="AF66" s="9">
        <v>0</v>
      </c>
      <c r="AG66" s="9">
        <v>2.0103875632329327E-3</v>
      </c>
      <c r="AH66" s="9">
        <v>1.1723957482226047E-2</v>
      </c>
      <c r="AI66" s="9">
        <v>0</v>
      </c>
      <c r="AJ66" s="9">
        <v>0</v>
      </c>
      <c r="AK66" s="9">
        <v>3.0380405463781091E-3</v>
      </c>
      <c r="AL66" s="9">
        <v>2.1460725474568003E-2</v>
      </c>
      <c r="AM66" s="9">
        <v>2.9384160648309123</v>
      </c>
      <c r="AN66" s="9">
        <v>3.8571477710933321E-4</v>
      </c>
      <c r="AO66" s="9">
        <v>1.6055784485985082E-2</v>
      </c>
      <c r="AP66" s="9">
        <v>1.1918237786797874E-3</v>
      </c>
      <c r="AQ66" s="9">
        <v>0</v>
      </c>
      <c r="AR66" s="9">
        <v>0</v>
      </c>
      <c r="AS66" s="9">
        <f>SUM(Tabela2[[#This Row],[Mg15]:[U]])</f>
        <v>2.9981724779989292</v>
      </c>
    </row>
    <row r="67" spans="2:45" x14ac:dyDescent="0.25">
      <c r="B67" s="9" t="s">
        <v>128</v>
      </c>
      <c r="C67" s="9" t="s">
        <v>107</v>
      </c>
      <c r="G67" s="9">
        <v>1.2E-2</v>
      </c>
      <c r="H67" s="9">
        <v>4.5999999999999999E-2</v>
      </c>
      <c r="I67" s="9">
        <v>1.2E-2</v>
      </c>
      <c r="J67" s="9">
        <v>8.9999999999999993E-3</v>
      </c>
      <c r="K67" s="9">
        <v>0</v>
      </c>
      <c r="L67" s="9">
        <v>0</v>
      </c>
      <c r="M67" s="9">
        <v>0.315</v>
      </c>
      <c r="O67" s="9">
        <v>8.7999999999999995E-2</v>
      </c>
      <c r="P67" s="9">
        <v>0.76800000000000002</v>
      </c>
      <c r="Q67" s="9">
        <v>99.072000000000003</v>
      </c>
      <c r="R67" s="9">
        <v>0</v>
      </c>
      <c r="S67" s="9">
        <v>0.67900000000000005</v>
      </c>
      <c r="T67" s="9">
        <v>2.5999999999999999E-2</v>
      </c>
      <c r="W67" s="9">
        <v>0</v>
      </c>
      <c r="X67" s="25">
        <f>SUM(Tabela2[[#This Row],[K2O   ]:[In2O3]])</f>
        <v>101.027</v>
      </c>
      <c r="Y67" s="28"/>
      <c r="AA67" s="9">
        <v>1.3280967404337765E-3</v>
      </c>
      <c r="AB67" s="9">
        <v>4.0248851341634154E-3</v>
      </c>
      <c r="AC67" s="9">
        <v>0</v>
      </c>
      <c r="AD67" s="9">
        <v>9.5454037214883511E-4</v>
      </c>
      <c r="AE67" s="9">
        <v>5.8220723243227498E-4</v>
      </c>
      <c r="AF67" s="9">
        <v>0</v>
      </c>
      <c r="AG67" s="9">
        <v>0</v>
      </c>
      <c r="AH67" s="9">
        <v>1.955773497252258E-2</v>
      </c>
      <c r="AI67" s="9">
        <v>0</v>
      </c>
      <c r="AJ67" s="9">
        <v>0</v>
      </c>
      <c r="AK67" s="9">
        <v>3.1856093997568082E-3</v>
      </c>
      <c r="AL67" s="9">
        <v>2.5776337971705039E-2</v>
      </c>
      <c r="AM67" s="9">
        <v>2.9323327008176587</v>
      </c>
      <c r="AN67" s="9">
        <v>0</v>
      </c>
      <c r="AO67" s="9">
        <v>1.3708306587790457E-2</v>
      </c>
      <c r="AP67" s="9">
        <v>5.0025251047699658E-4</v>
      </c>
      <c r="AQ67" s="9">
        <v>0</v>
      </c>
      <c r="AR67" s="9">
        <v>0</v>
      </c>
      <c r="AS67" s="9">
        <f>SUM(Tabela2[[#This Row],[Mg15]:[U]])</f>
        <v>3.0019506717390891</v>
      </c>
    </row>
    <row r="68" spans="2:45" x14ac:dyDescent="0.25">
      <c r="B68" s="6" t="s">
        <v>129</v>
      </c>
      <c r="C68" s="7" t="s">
        <v>107</v>
      </c>
      <c r="D68" s="8"/>
      <c r="E68" s="8"/>
      <c r="F68" s="8"/>
      <c r="G68" s="8">
        <v>0</v>
      </c>
      <c r="H68" s="8">
        <v>0</v>
      </c>
      <c r="I68" s="8">
        <v>1.2999999999999999E-2</v>
      </c>
      <c r="J68" s="8">
        <v>0</v>
      </c>
      <c r="K68" s="8">
        <v>0</v>
      </c>
      <c r="L68" s="8">
        <v>0</v>
      </c>
      <c r="M68" s="8">
        <v>0.17</v>
      </c>
      <c r="N68" s="8"/>
      <c r="O68" s="8">
        <v>1.2E-2</v>
      </c>
      <c r="P68" s="8">
        <v>0.08</v>
      </c>
      <c r="Q68" s="8">
        <v>99.192999999999998</v>
      </c>
      <c r="R68" s="8">
        <v>0</v>
      </c>
      <c r="S68" s="8">
        <v>0.75900000000000001</v>
      </c>
      <c r="T68" s="8">
        <v>8.7999999999999995E-2</v>
      </c>
      <c r="U68" s="8"/>
      <c r="V68" s="8"/>
      <c r="W68" s="8">
        <v>9.9000000000000005E-2</v>
      </c>
      <c r="X68" s="25">
        <f>SUM(Tabela2[[#This Row],[K2O   ]:[In2O3]])</f>
        <v>100.414</v>
      </c>
      <c r="Y68" s="8"/>
      <c r="Z68" s="8"/>
      <c r="AA68" s="8">
        <v>0</v>
      </c>
      <c r="AB68" s="8">
        <v>0</v>
      </c>
      <c r="AC68" s="8">
        <v>0</v>
      </c>
      <c r="AD68" s="8">
        <v>3.4850624727336042E-4</v>
      </c>
      <c r="AE68" s="8">
        <v>0</v>
      </c>
      <c r="AF68" s="8">
        <v>0</v>
      </c>
      <c r="AG68" s="8">
        <v>0</v>
      </c>
      <c r="AH68" s="8">
        <v>3.5572229378233373E-3</v>
      </c>
      <c r="AI68" s="8">
        <v>0</v>
      </c>
      <c r="AJ68" s="8">
        <v>0</v>
      </c>
      <c r="AK68" s="8">
        <v>1.4640140946079017E-4</v>
      </c>
      <c r="AL68" s="8">
        <v>9.0490740935447245E-4</v>
      </c>
      <c r="AM68" s="8">
        <v>0.98945830554860181</v>
      </c>
      <c r="AN68" s="8">
        <v>0</v>
      </c>
      <c r="AO68" s="8">
        <v>5.1642822505389976E-3</v>
      </c>
      <c r="AP68" s="8">
        <v>5.706275830148084E-4</v>
      </c>
      <c r="AQ68" s="8">
        <v>0</v>
      </c>
      <c r="AR68" s="8">
        <v>0</v>
      </c>
      <c r="AS68" s="8">
        <f>SUM(Tabela2[[#This Row],[Mg15]:[U]])</f>
        <v>1.0001502533860676</v>
      </c>
    </row>
    <row r="69" spans="2:45" x14ac:dyDescent="0.25">
      <c r="B69" s="6" t="s">
        <v>130</v>
      </c>
      <c r="C69" s="8" t="s">
        <v>107</v>
      </c>
      <c r="D69" s="8"/>
      <c r="E69" s="8"/>
      <c r="F69" s="8"/>
      <c r="G69" s="8">
        <v>3.1E-2</v>
      </c>
      <c r="H69" s="8">
        <v>0</v>
      </c>
      <c r="I69" s="8">
        <v>7.0000000000000001E-3</v>
      </c>
      <c r="J69" s="8">
        <v>1.2999999999999999E-2</v>
      </c>
      <c r="K69" s="8">
        <v>0</v>
      </c>
      <c r="L69" s="8">
        <v>6.0000000000000001E-3</v>
      </c>
      <c r="M69" s="8">
        <v>0.32200000000000001</v>
      </c>
      <c r="N69" s="8"/>
      <c r="O69" s="8">
        <v>0</v>
      </c>
      <c r="P69" s="8">
        <v>7.1999999999999995E-2</v>
      </c>
      <c r="Q69" s="8">
        <v>98.013000000000005</v>
      </c>
      <c r="R69" s="8">
        <v>1.6E-2</v>
      </c>
      <c r="S69" s="8">
        <v>2.0790000000000002</v>
      </c>
      <c r="T69" s="8">
        <v>2.7E-2</v>
      </c>
      <c r="U69" s="8"/>
      <c r="V69" s="8"/>
      <c r="W69" s="8">
        <v>5.3999999999999999E-2</v>
      </c>
      <c r="X69" s="25">
        <f>SUM(Tabela2[[#This Row],[K2O   ]:[In2O3]])</f>
        <v>100.64</v>
      </c>
      <c r="Y69" s="8"/>
      <c r="Z69" s="8"/>
      <c r="AA69" s="8">
        <v>1.1549514818104136E-3</v>
      </c>
      <c r="AB69" s="8">
        <v>0</v>
      </c>
      <c r="AC69" s="8">
        <v>0</v>
      </c>
      <c r="AD69" s="8">
        <v>1.8744103657902632E-4</v>
      </c>
      <c r="AE69" s="8">
        <v>2.8309488386953557E-4</v>
      </c>
      <c r="AF69" s="8">
        <v>0</v>
      </c>
      <c r="AG69" s="8">
        <v>1.2700774787851094E-4</v>
      </c>
      <c r="AH69" s="8">
        <v>6.7300370703103915E-3</v>
      </c>
      <c r="AI69" s="8">
        <v>0</v>
      </c>
      <c r="AJ69" s="8">
        <v>0</v>
      </c>
      <c r="AK69" s="8">
        <v>0</v>
      </c>
      <c r="AL69" s="8">
        <v>8.134784934644148E-4</v>
      </c>
      <c r="AM69" s="8">
        <v>0.97656145225964275</v>
      </c>
      <c r="AN69" s="8">
        <v>1.485276735331701E-4</v>
      </c>
      <c r="AO69" s="8">
        <v>1.4129347479886468E-2</v>
      </c>
      <c r="AP69" s="8">
        <v>1.7487723370728298E-4</v>
      </c>
      <c r="AQ69" s="8">
        <v>0</v>
      </c>
      <c r="AR69" s="8">
        <v>0</v>
      </c>
      <c r="AS69" s="8">
        <f>SUM(Tabela2[[#This Row],[Mg15]:[U]])</f>
        <v>1.000310215360682</v>
      </c>
    </row>
    <row r="70" spans="2:45" x14ac:dyDescent="0.25">
      <c r="B70" s="6" t="s">
        <v>131</v>
      </c>
      <c r="C70" s="8" t="s">
        <v>107</v>
      </c>
      <c r="D70" s="8"/>
      <c r="E70" s="8"/>
      <c r="F70" s="8"/>
      <c r="G70" s="8">
        <v>8.0000000000000002E-3</v>
      </c>
      <c r="H70" s="8">
        <v>0</v>
      </c>
      <c r="I70" s="8">
        <v>0.01</v>
      </c>
      <c r="J70" s="8">
        <v>2.1999999999999999E-2</v>
      </c>
      <c r="K70" s="8">
        <v>0</v>
      </c>
      <c r="L70" s="8">
        <v>3.0000000000000001E-3</v>
      </c>
      <c r="M70" s="8">
        <v>0.26900000000000002</v>
      </c>
      <c r="N70" s="8"/>
      <c r="O70" s="8">
        <v>0.09</v>
      </c>
      <c r="P70" s="8">
        <v>0.45900000000000002</v>
      </c>
      <c r="Q70" s="8">
        <v>98.372</v>
      </c>
      <c r="R70" s="8">
        <v>0</v>
      </c>
      <c r="S70" s="8">
        <v>1.3380000000000001</v>
      </c>
      <c r="T70" s="8">
        <v>0</v>
      </c>
      <c r="U70" s="8"/>
      <c r="V70" s="8"/>
      <c r="W70" s="8">
        <v>6.3E-2</v>
      </c>
      <c r="X70" s="25">
        <f>SUM(Tabela2[[#This Row],[K2O   ]:[In2O3]])</f>
        <v>100.634</v>
      </c>
      <c r="Y70" s="8"/>
      <c r="Z70" s="8"/>
      <c r="AA70" s="8">
        <v>2.9728816007751916E-4</v>
      </c>
      <c r="AB70" s="8">
        <v>0</v>
      </c>
      <c r="AC70" s="8">
        <v>0</v>
      </c>
      <c r="AD70" s="8">
        <v>2.6708667214930533E-4</v>
      </c>
      <c r="AE70" s="8">
        <v>4.7785587402012202E-4</v>
      </c>
      <c r="AF70" s="8">
        <v>0</v>
      </c>
      <c r="AG70" s="8">
        <v>6.334112885847012E-5</v>
      </c>
      <c r="AH70" s="8">
        <v>5.6078894583618047E-3</v>
      </c>
      <c r="AI70" s="8">
        <v>0</v>
      </c>
      <c r="AJ70" s="8">
        <v>0</v>
      </c>
      <c r="AK70" s="8">
        <v>1.0939350131555937E-3</v>
      </c>
      <c r="AL70" s="8">
        <v>5.1726351224217829E-3</v>
      </c>
      <c r="AM70" s="8">
        <v>0.97762652367235547</v>
      </c>
      <c r="AN70" s="8">
        <v>0</v>
      </c>
      <c r="AO70" s="8">
        <v>9.070042236978465E-3</v>
      </c>
      <c r="AP70" s="8">
        <v>0</v>
      </c>
      <c r="AQ70" s="8">
        <v>0</v>
      </c>
      <c r="AR70" s="8">
        <v>0</v>
      </c>
      <c r="AS70" s="8">
        <f>SUM(Tabela2[[#This Row],[Mg15]:[U]])</f>
        <v>0.99967659733837855</v>
      </c>
    </row>
    <row r="71" spans="2:45" x14ac:dyDescent="0.25">
      <c r="B71" s="6" t="s">
        <v>132</v>
      </c>
      <c r="C71" s="8" t="s">
        <v>107</v>
      </c>
      <c r="D71" s="8"/>
      <c r="E71" s="8"/>
      <c r="F71" s="8"/>
      <c r="G71" s="8">
        <v>0</v>
      </c>
      <c r="H71" s="8">
        <v>1.4E-2</v>
      </c>
      <c r="I71" s="8">
        <v>2.4E-2</v>
      </c>
      <c r="J71" s="8">
        <v>0.03</v>
      </c>
      <c r="K71" s="8">
        <v>0</v>
      </c>
      <c r="L71" s="8">
        <v>0</v>
      </c>
      <c r="M71" s="8">
        <v>0.6</v>
      </c>
      <c r="N71" s="8"/>
      <c r="O71" s="8">
        <v>3.6999999999999998E-2</v>
      </c>
      <c r="P71" s="8">
        <v>0.45100000000000001</v>
      </c>
      <c r="Q71" s="8">
        <v>96.787999999999997</v>
      </c>
      <c r="R71" s="8">
        <v>2.4E-2</v>
      </c>
      <c r="S71" s="8">
        <v>3.4809999999999999</v>
      </c>
      <c r="T71" s="8">
        <v>4.2000000000000003E-2</v>
      </c>
      <c r="U71" s="8"/>
      <c r="V71" s="8"/>
      <c r="W71" s="8">
        <v>7.6999999999999999E-2</v>
      </c>
      <c r="X71" s="25">
        <f>SUM(Tabela2[[#This Row],[K2O   ]:[In2O3]])</f>
        <v>101.568</v>
      </c>
      <c r="Y71" s="8"/>
      <c r="Z71" s="8"/>
      <c r="AA71" s="8">
        <v>0</v>
      </c>
      <c r="AB71" s="8">
        <v>4.087531533095392E-4</v>
      </c>
      <c r="AC71" s="8">
        <v>0</v>
      </c>
      <c r="AD71" s="8">
        <v>6.3703268921369756E-4</v>
      </c>
      <c r="AE71" s="8">
        <v>6.4758050013304699E-4</v>
      </c>
      <c r="AF71" s="8">
        <v>0</v>
      </c>
      <c r="AG71" s="8">
        <v>0</v>
      </c>
      <c r="AH71" s="8">
        <v>1.2430731179504668E-2</v>
      </c>
      <c r="AI71" s="8">
        <v>0</v>
      </c>
      <c r="AJ71" s="8">
        <v>0</v>
      </c>
      <c r="AK71" s="8">
        <v>4.4693976624258103E-4</v>
      </c>
      <c r="AL71" s="8">
        <v>5.0509603665658629E-3</v>
      </c>
      <c r="AM71" s="8">
        <v>0.95591934490126762</v>
      </c>
      <c r="AN71" s="8">
        <v>2.2084240967931953E-4</v>
      </c>
      <c r="AO71" s="8">
        <v>2.3450682099090545E-2</v>
      </c>
      <c r="AP71" s="8">
        <v>2.6965137591948335E-4</v>
      </c>
      <c r="AQ71" s="8">
        <v>0</v>
      </c>
      <c r="AR71" s="8">
        <v>0</v>
      </c>
      <c r="AS71" s="8">
        <f>SUM(Tabela2[[#This Row],[Mg15]:[U]])</f>
        <v>0.99948251844092639</v>
      </c>
    </row>
    <row r="72" spans="2:45" x14ac:dyDescent="0.25">
      <c r="B72" s="6" t="s">
        <v>133</v>
      </c>
      <c r="C72" s="8" t="s">
        <v>107</v>
      </c>
      <c r="D72" s="8"/>
      <c r="E72" s="8"/>
      <c r="F72" s="8"/>
      <c r="G72" s="8">
        <v>0</v>
      </c>
      <c r="H72" s="8">
        <v>1.4999999999999999E-2</v>
      </c>
      <c r="I72" s="8">
        <v>4.0000000000000001E-3</v>
      </c>
      <c r="J72" s="8">
        <v>0</v>
      </c>
      <c r="K72" s="8">
        <v>1.2999999999999999E-2</v>
      </c>
      <c r="L72" s="8">
        <v>6.9000000000000006E-2</v>
      </c>
      <c r="M72" s="8">
        <v>1.143</v>
      </c>
      <c r="N72" s="8"/>
      <c r="O72" s="8">
        <v>7.6999999999999999E-2</v>
      </c>
      <c r="P72" s="8">
        <v>1.645</v>
      </c>
      <c r="Q72" s="8">
        <v>92.061999999999998</v>
      </c>
      <c r="R72" s="8">
        <v>1.7000000000000001E-2</v>
      </c>
      <c r="S72" s="8">
        <v>4.3760000000000003</v>
      </c>
      <c r="T72" s="8">
        <v>9.6000000000000002E-2</v>
      </c>
      <c r="U72" s="8"/>
      <c r="V72" s="8"/>
      <c r="W72" s="8">
        <v>2.7E-2</v>
      </c>
      <c r="X72" s="25">
        <f>SUM(Tabela2[[#This Row],[K2O   ]:[In2O3]])</f>
        <v>99.543999999999997</v>
      </c>
      <c r="Y72" s="8"/>
      <c r="Z72" s="8"/>
      <c r="AA72" s="8">
        <v>0</v>
      </c>
      <c r="AB72" s="8">
        <v>4.4490791656036398E-4</v>
      </c>
      <c r="AC72" s="8">
        <v>0</v>
      </c>
      <c r="AD72" s="8">
        <v>1.0785896843766233E-4</v>
      </c>
      <c r="AE72" s="8">
        <v>0</v>
      </c>
      <c r="AF72" s="8">
        <v>2.461311873062692E-4</v>
      </c>
      <c r="AG72" s="8">
        <v>1.4708137770184895E-3</v>
      </c>
      <c r="AH72" s="8">
        <v>2.4056777356862291E-2</v>
      </c>
      <c r="AI72" s="8">
        <v>0</v>
      </c>
      <c r="AJ72" s="8">
        <v>0</v>
      </c>
      <c r="AK72" s="8">
        <v>9.4489552619988896E-4</v>
      </c>
      <c r="AL72" s="8">
        <v>1.87158310137217E-2</v>
      </c>
      <c r="AM72" s="8">
        <v>0.92368934572055605</v>
      </c>
      <c r="AN72" s="8">
        <v>1.5891538741909209E-4</v>
      </c>
      <c r="AO72" s="8">
        <v>2.994846471452841E-2</v>
      </c>
      <c r="AP72" s="8">
        <v>6.2613845518119096E-4</v>
      </c>
      <c r="AQ72" s="8">
        <v>0</v>
      </c>
      <c r="AR72" s="8">
        <v>0</v>
      </c>
      <c r="AS72" s="8">
        <f>SUM(Tabela2[[#This Row],[Mg15]:[U]])</f>
        <v>1.0004100800237914</v>
      </c>
    </row>
    <row r="73" spans="2:45" x14ac:dyDescent="0.25">
      <c r="B73" s="6" t="s">
        <v>134</v>
      </c>
      <c r="C73" s="8" t="s">
        <v>107</v>
      </c>
      <c r="D73" s="8"/>
      <c r="E73" s="8"/>
      <c r="F73" s="8"/>
      <c r="G73" s="8">
        <v>0</v>
      </c>
      <c r="H73" s="8">
        <v>8.0000000000000002E-3</v>
      </c>
      <c r="I73" s="8">
        <v>0</v>
      </c>
      <c r="J73" s="8">
        <v>1.4999999999999999E-2</v>
      </c>
      <c r="K73" s="8">
        <v>0</v>
      </c>
      <c r="L73" s="8">
        <v>0</v>
      </c>
      <c r="M73" s="8">
        <v>0.24199999999999999</v>
      </c>
      <c r="N73" s="8"/>
      <c r="O73" s="8">
        <v>7.1999999999999995E-2</v>
      </c>
      <c r="P73" s="8">
        <v>0.41799999999999998</v>
      </c>
      <c r="Q73" s="8">
        <v>98.581999999999994</v>
      </c>
      <c r="R73" s="8">
        <v>3.0000000000000001E-3</v>
      </c>
      <c r="S73" s="8">
        <v>1.1659999999999999</v>
      </c>
      <c r="T73" s="8">
        <v>0</v>
      </c>
      <c r="U73" s="8"/>
      <c r="V73" s="8"/>
      <c r="W73" s="8">
        <v>5.7000000000000002E-2</v>
      </c>
      <c r="X73" s="25">
        <f>SUM(Tabela2[[#This Row],[K2O   ]:[In2O3]])</f>
        <v>100.56299999999999</v>
      </c>
      <c r="Y73" s="8"/>
      <c r="Z73" s="8"/>
      <c r="AA73" s="8">
        <v>0</v>
      </c>
      <c r="AB73" s="8">
        <v>2.3518724465940191E-4</v>
      </c>
      <c r="AC73" s="8">
        <v>0</v>
      </c>
      <c r="AD73" s="8">
        <v>0</v>
      </c>
      <c r="AE73" s="8">
        <v>3.2602767281980904E-4</v>
      </c>
      <c r="AF73" s="8">
        <v>0</v>
      </c>
      <c r="AG73" s="8">
        <v>0</v>
      </c>
      <c r="AH73" s="8">
        <v>5.0483736019996221E-3</v>
      </c>
      <c r="AI73" s="8">
        <v>0</v>
      </c>
      <c r="AJ73" s="8">
        <v>0</v>
      </c>
      <c r="AK73" s="8">
        <v>8.7573048201944445E-4</v>
      </c>
      <c r="AL73" s="8">
        <v>4.7137266864833447E-3</v>
      </c>
      <c r="AM73" s="8">
        <v>0.98036558266727192</v>
      </c>
      <c r="AN73" s="8">
        <v>2.7796056580176013E-5</v>
      </c>
      <c r="AO73" s="8">
        <v>7.9093483462160229E-3</v>
      </c>
      <c r="AP73" s="8">
        <v>0</v>
      </c>
      <c r="AQ73" s="8">
        <v>0</v>
      </c>
      <c r="AR73" s="8">
        <v>0</v>
      </c>
      <c r="AS73" s="8">
        <f>SUM(Tabela2[[#This Row],[Mg15]:[U]])</f>
        <v>0.99950177275804974</v>
      </c>
    </row>
    <row r="74" spans="2:45" x14ac:dyDescent="0.25">
      <c r="B74" s="6" t="s">
        <v>135</v>
      </c>
      <c r="C74" s="8" t="s">
        <v>107</v>
      </c>
      <c r="D74" s="8"/>
      <c r="E74" s="8"/>
      <c r="F74" s="8"/>
      <c r="G74" s="8">
        <v>2.5000000000000001E-2</v>
      </c>
      <c r="H74" s="8">
        <v>0</v>
      </c>
      <c r="I74" s="8">
        <v>2.1999999999999999E-2</v>
      </c>
      <c r="J74" s="8">
        <v>2.5999999999999999E-2</v>
      </c>
      <c r="K74" s="8">
        <v>0</v>
      </c>
      <c r="L74" s="8">
        <v>1.7000000000000001E-2</v>
      </c>
      <c r="M74" s="8">
        <v>0.27800000000000002</v>
      </c>
      <c r="N74" s="8"/>
      <c r="O74" s="8">
        <v>9.0999999999999998E-2</v>
      </c>
      <c r="P74" s="8">
        <v>9.4E-2</v>
      </c>
      <c r="Q74" s="8">
        <v>98.695999999999998</v>
      </c>
      <c r="R74" s="8">
        <v>0.03</v>
      </c>
      <c r="S74" s="8">
        <v>1.569</v>
      </c>
      <c r="T74" s="8">
        <v>0</v>
      </c>
      <c r="U74" s="8"/>
      <c r="V74" s="8"/>
      <c r="W74" s="8">
        <v>6.4000000000000001E-2</v>
      </c>
      <c r="X74" s="25">
        <f>SUM(Tabela2[[#This Row],[K2O   ]:[In2O3]])</f>
        <v>100.91199999999999</v>
      </c>
      <c r="Y74" s="8"/>
      <c r="Z74" s="8"/>
      <c r="AA74" s="8">
        <v>9.2793245915490249E-4</v>
      </c>
      <c r="AB74" s="8">
        <v>0</v>
      </c>
      <c r="AC74" s="8">
        <v>0</v>
      </c>
      <c r="AD74" s="8">
        <v>5.8689935135992921E-4</v>
      </c>
      <c r="AE74" s="8">
        <v>5.6407431916672519E-4</v>
      </c>
      <c r="AF74" s="8">
        <v>0</v>
      </c>
      <c r="AG74" s="8">
        <v>3.58510762328679E-4</v>
      </c>
      <c r="AH74" s="8">
        <v>5.7886953248298114E-3</v>
      </c>
      <c r="AI74" s="8">
        <v>0</v>
      </c>
      <c r="AJ74" s="8">
        <v>0</v>
      </c>
      <c r="AK74" s="8">
        <v>1.1047884812276361E-3</v>
      </c>
      <c r="AL74" s="8">
        <v>1.0580732730463194E-3</v>
      </c>
      <c r="AM74" s="8">
        <v>0.97969244326103455</v>
      </c>
      <c r="AN74" s="8">
        <v>2.77448871052312E-4</v>
      </c>
      <c r="AO74" s="8">
        <v>1.06234327115223E-2</v>
      </c>
      <c r="AP74" s="8">
        <v>0</v>
      </c>
      <c r="AQ74" s="8">
        <v>0</v>
      </c>
      <c r="AR74" s="8">
        <v>0</v>
      </c>
      <c r="AS74" s="8">
        <f>SUM(Tabela2[[#This Row],[Mg15]:[U]])</f>
        <v>1.0009822988147232</v>
      </c>
    </row>
    <row r="75" spans="2:45" x14ac:dyDescent="0.25">
      <c r="B75" s="6" t="s">
        <v>136</v>
      </c>
      <c r="C75" s="8" t="s">
        <v>107</v>
      </c>
      <c r="D75" s="8"/>
      <c r="E75" s="8"/>
      <c r="F75" s="8"/>
      <c r="G75" s="8">
        <v>0</v>
      </c>
      <c r="H75" s="8">
        <v>5.0000000000000001E-3</v>
      </c>
      <c r="I75" s="8">
        <v>1.7999999999999999E-2</v>
      </c>
      <c r="J75" s="8">
        <v>1.4999999999999999E-2</v>
      </c>
      <c r="K75" s="8">
        <v>0</v>
      </c>
      <c r="L75" s="8">
        <v>0</v>
      </c>
      <c r="M75" s="8">
        <v>0.25700000000000001</v>
      </c>
      <c r="N75" s="8"/>
      <c r="O75" s="8">
        <v>5.5E-2</v>
      </c>
      <c r="P75" s="8">
        <v>0.17699999999999999</v>
      </c>
      <c r="Q75" s="8">
        <v>98.103999999999999</v>
      </c>
      <c r="R75" s="8">
        <v>2E-3</v>
      </c>
      <c r="S75" s="8">
        <v>1.238</v>
      </c>
      <c r="T75" s="8">
        <v>4.0000000000000001E-3</v>
      </c>
      <c r="U75" s="8"/>
      <c r="V75" s="8"/>
      <c r="W75" s="8">
        <v>6.0999999999999999E-2</v>
      </c>
      <c r="X75" s="25">
        <f>SUM(Tabela2[[#This Row],[K2O   ]:[In2O3]])</f>
        <v>99.936000000000007</v>
      </c>
      <c r="Y75" s="8"/>
      <c r="Z75" s="8"/>
      <c r="AA75" s="8">
        <v>0</v>
      </c>
      <c r="AB75" s="8">
        <v>1.4808622546893252E-4</v>
      </c>
      <c r="AC75" s="8">
        <v>0</v>
      </c>
      <c r="AD75" s="8">
        <v>4.8465707954193499E-4</v>
      </c>
      <c r="AE75" s="8">
        <v>3.2845459819880949E-4</v>
      </c>
      <c r="AF75" s="8">
        <v>0</v>
      </c>
      <c r="AG75" s="8">
        <v>0</v>
      </c>
      <c r="AH75" s="8">
        <v>5.4011983540218408E-3</v>
      </c>
      <c r="AI75" s="8">
        <v>0</v>
      </c>
      <c r="AJ75" s="8">
        <v>0</v>
      </c>
      <c r="AK75" s="8">
        <v>6.7394047844715683E-4</v>
      </c>
      <c r="AL75" s="8">
        <v>2.0108619861889067E-3</v>
      </c>
      <c r="AM75" s="8">
        <v>0.98287441208651716</v>
      </c>
      <c r="AN75" s="8">
        <v>1.8668645551035721E-5</v>
      </c>
      <c r="AO75" s="8">
        <v>8.4602594111127961E-3</v>
      </c>
      <c r="AP75" s="8">
        <v>2.6051031291367963E-5</v>
      </c>
      <c r="AQ75" s="8">
        <v>0</v>
      </c>
      <c r="AR75" s="8">
        <v>0</v>
      </c>
      <c r="AS75" s="8">
        <f>SUM(Tabela2[[#This Row],[Mg15]:[U]])</f>
        <v>1.0004265898963398</v>
      </c>
    </row>
    <row r="76" spans="2:45" x14ac:dyDescent="0.25">
      <c r="B76" s="6" t="s">
        <v>137</v>
      </c>
      <c r="C76" s="8" t="s">
        <v>107</v>
      </c>
      <c r="D76" s="8"/>
      <c r="E76" s="8"/>
      <c r="F76" s="8"/>
      <c r="G76" s="8">
        <v>0</v>
      </c>
      <c r="H76" s="8">
        <v>3.4000000000000002E-2</v>
      </c>
      <c r="I76" s="8">
        <v>4.2999999999999997E-2</v>
      </c>
      <c r="J76" s="8">
        <v>8.0000000000000002E-3</v>
      </c>
      <c r="K76" s="8">
        <v>0</v>
      </c>
      <c r="L76" s="8">
        <v>9.4E-2</v>
      </c>
      <c r="M76" s="8">
        <v>0.93600000000000005</v>
      </c>
      <c r="N76" s="8"/>
      <c r="O76" s="8">
        <v>0.13</v>
      </c>
      <c r="P76" s="8">
        <v>0.83399999999999996</v>
      </c>
      <c r="Q76" s="8">
        <v>93.06</v>
      </c>
      <c r="R76" s="8">
        <v>1.4E-2</v>
      </c>
      <c r="S76" s="8">
        <v>4.8</v>
      </c>
      <c r="T76" s="8">
        <v>7.0000000000000001E-3</v>
      </c>
      <c r="U76" s="8"/>
      <c r="V76" s="8"/>
      <c r="W76" s="8">
        <v>5.5E-2</v>
      </c>
      <c r="X76" s="25">
        <f>SUM(Tabela2[[#This Row],[K2O   ]:[In2O3]])</f>
        <v>100.015</v>
      </c>
      <c r="Y76" s="8"/>
      <c r="Z76" s="8"/>
      <c r="AA76" s="8">
        <v>0</v>
      </c>
      <c r="AB76" s="8">
        <v>1.007678760213532E-3</v>
      </c>
      <c r="AC76" s="8">
        <v>0</v>
      </c>
      <c r="AD76" s="8">
        <v>1.1585880366577369E-3</v>
      </c>
      <c r="AE76" s="8">
        <v>1.7529624061600823E-4</v>
      </c>
      <c r="AF76" s="8">
        <v>0</v>
      </c>
      <c r="AG76" s="8">
        <v>2.002169149297284E-3</v>
      </c>
      <c r="AH76" s="8">
        <v>1.9684816936352913E-2</v>
      </c>
      <c r="AI76" s="8">
        <v>0</v>
      </c>
      <c r="AJ76" s="8">
        <v>0</v>
      </c>
      <c r="AK76" s="8">
        <v>1.5940455710916784E-3</v>
      </c>
      <c r="AL76" s="8">
        <v>9.4814241856123575E-3</v>
      </c>
      <c r="AM76" s="8">
        <v>0.93298119466071761</v>
      </c>
      <c r="AN76" s="8">
        <v>1.3077037779563692E-4</v>
      </c>
      <c r="AO76" s="8">
        <v>3.2824853818103017E-2</v>
      </c>
      <c r="AP76" s="8">
        <v>4.562065301718081E-5</v>
      </c>
      <c r="AQ76" s="8">
        <v>0</v>
      </c>
      <c r="AR76" s="8">
        <v>0</v>
      </c>
      <c r="AS76" s="8">
        <f>SUM(Tabela2[[#This Row],[Mg15]:[U]])</f>
        <v>1.001086458389475</v>
      </c>
    </row>
    <row r="77" spans="2:45" x14ac:dyDescent="0.25">
      <c r="B77" s="6" t="s">
        <v>138</v>
      </c>
      <c r="C77" s="8" t="s">
        <v>107</v>
      </c>
      <c r="D77" s="8"/>
      <c r="E77" s="8"/>
      <c r="F77" s="8"/>
      <c r="G77" s="8">
        <v>0</v>
      </c>
      <c r="H77" s="8">
        <v>2.4E-2</v>
      </c>
      <c r="I77" s="8">
        <v>6.0000000000000001E-3</v>
      </c>
      <c r="J77" s="8">
        <v>0.01</v>
      </c>
      <c r="K77" s="8">
        <v>6.0000000000000001E-3</v>
      </c>
      <c r="L77" s="8">
        <v>9.0999999999999998E-2</v>
      </c>
      <c r="M77" s="8">
        <v>1.077</v>
      </c>
      <c r="N77" s="8"/>
      <c r="O77" s="8">
        <v>0.16400000000000001</v>
      </c>
      <c r="P77" s="8">
        <v>1.145</v>
      </c>
      <c r="Q77" s="8">
        <v>92.522000000000006</v>
      </c>
      <c r="R77" s="8">
        <v>0</v>
      </c>
      <c r="S77" s="8">
        <v>5.2709999999999999</v>
      </c>
      <c r="T77" s="8">
        <v>0</v>
      </c>
      <c r="U77" s="8"/>
      <c r="V77" s="8"/>
      <c r="W77" s="8">
        <v>7.0999999999999994E-2</v>
      </c>
      <c r="X77" s="25">
        <f>SUM(Tabela2[[#This Row],[K2O   ]:[In2O3]])</f>
        <v>100.387</v>
      </c>
      <c r="Y77" s="8"/>
      <c r="Z77" s="8"/>
      <c r="AA77" s="8">
        <v>0</v>
      </c>
      <c r="AB77" s="8">
        <v>7.0838882279770433E-4</v>
      </c>
      <c r="AC77" s="8">
        <v>0</v>
      </c>
      <c r="AD77" s="8">
        <v>1.6100119717700852E-4</v>
      </c>
      <c r="AE77" s="8">
        <v>2.182226805735789E-4</v>
      </c>
      <c r="AF77" s="8">
        <v>1.1304624175271493E-4</v>
      </c>
      <c r="AG77" s="8">
        <v>1.9303300643880254E-3</v>
      </c>
      <c r="AH77" s="8">
        <v>2.2557372209330573E-2</v>
      </c>
      <c r="AI77" s="8">
        <v>0</v>
      </c>
      <c r="AJ77" s="8">
        <v>0</v>
      </c>
      <c r="AK77" s="8">
        <v>2.0027119976580802E-3</v>
      </c>
      <c r="AL77" s="8">
        <v>1.2963739144475867E-2</v>
      </c>
      <c r="AM77" s="8">
        <v>0.92378759244743713</v>
      </c>
      <c r="AN77" s="8">
        <v>0</v>
      </c>
      <c r="AO77" s="8">
        <v>3.5898132015664802E-2</v>
      </c>
      <c r="AP77" s="8">
        <v>0</v>
      </c>
      <c r="AQ77" s="8">
        <v>0</v>
      </c>
      <c r="AR77" s="8">
        <v>0</v>
      </c>
      <c r="AS77" s="8">
        <f>SUM(Tabela2[[#This Row],[Mg15]:[U]])</f>
        <v>1.0003405368212555</v>
      </c>
    </row>
    <row r="78" spans="2:45" x14ac:dyDescent="0.25">
      <c r="B78" s="6" t="s">
        <v>139</v>
      </c>
      <c r="C78" s="8" t="s">
        <v>107</v>
      </c>
      <c r="D78" s="8"/>
      <c r="E78" s="8"/>
      <c r="F78" s="8"/>
      <c r="G78" s="8">
        <v>0</v>
      </c>
      <c r="H78" s="8">
        <v>0</v>
      </c>
      <c r="I78" s="8">
        <v>6.0000000000000001E-3</v>
      </c>
      <c r="J78" s="8">
        <v>0.04</v>
      </c>
      <c r="K78" s="8">
        <v>0</v>
      </c>
      <c r="L78" s="8">
        <v>4.5999999999999999E-2</v>
      </c>
      <c r="M78" s="8">
        <v>0.46200000000000002</v>
      </c>
      <c r="N78" s="8"/>
      <c r="O78" s="8">
        <v>0.13600000000000001</v>
      </c>
      <c r="P78" s="8">
        <v>0.224</v>
      </c>
      <c r="Q78" s="8">
        <v>96.254999999999995</v>
      </c>
      <c r="R78" s="8">
        <v>0</v>
      </c>
      <c r="S78" s="8">
        <v>2.7080000000000002</v>
      </c>
      <c r="T78" s="8">
        <v>0</v>
      </c>
      <c r="U78" s="8"/>
      <c r="V78" s="8"/>
      <c r="W78" s="8">
        <v>7.9000000000000001E-2</v>
      </c>
      <c r="X78" s="25">
        <f>SUM(Tabela2[[#This Row],[K2O   ]:[In2O3]])</f>
        <v>99.955999999999989</v>
      </c>
      <c r="Y78" s="8"/>
      <c r="Z78" s="8"/>
      <c r="AA78" s="8">
        <v>0</v>
      </c>
      <c r="AB78" s="8">
        <v>0</v>
      </c>
      <c r="AC78" s="8">
        <v>0</v>
      </c>
      <c r="AD78" s="8">
        <v>1.6180934500248443E-4</v>
      </c>
      <c r="AE78" s="8">
        <v>8.7727220983272619E-4</v>
      </c>
      <c r="AF78" s="8">
        <v>0</v>
      </c>
      <c r="AG78" s="8">
        <v>9.8066913912284929E-4</v>
      </c>
      <c r="AH78" s="8">
        <v>9.7249924417916883E-3</v>
      </c>
      <c r="AI78" s="8">
        <v>0</v>
      </c>
      <c r="AJ78" s="8">
        <v>0</v>
      </c>
      <c r="AK78" s="8">
        <v>1.6691218960400128E-3</v>
      </c>
      <c r="AL78" s="8">
        <v>2.5488677935315844E-3</v>
      </c>
      <c r="AM78" s="8">
        <v>0.96588385235648788</v>
      </c>
      <c r="AN78" s="8">
        <v>0</v>
      </c>
      <c r="AO78" s="8">
        <v>1.8535401108179736E-2</v>
      </c>
      <c r="AP78" s="8">
        <v>0</v>
      </c>
      <c r="AQ78" s="8">
        <v>0</v>
      </c>
      <c r="AR78" s="8">
        <v>0</v>
      </c>
      <c r="AS78" s="8">
        <f>SUM(Tabela2[[#This Row],[Mg15]:[U]])</f>
        <v>1.000381986289989</v>
      </c>
    </row>
    <row r="79" spans="2:45" x14ac:dyDescent="0.25">
      <c r="B79" s="6" t="s">
        <v>140</v>
      </c>
      <c r="C79" s="8" t="s">
        <v>107</v>
      </c>
      <c r="D79" s="8"/>
      <c r="E79" s="8"/>
      <c r="F79" s="8"/>
      <c r="G79" s="8">
        <v>1.7000000000000001E-2</v>
      </c>
      <c r="H79" s="8">
        <v>5.0000000000000001E-3</v>
      </c>
      <c r="I79" s="8">
        <v>1E-3</v>
      </c>
      <c r="J79" s="8">
        <v>1.2E-2</v>
      </c>
      <c r="K79" s="8">
        <v>8.9999999999999993E-3</v>
      </c>
      <c r="L79" s="8">
        <v>4.5999999999999999E-2</v>
      </c>
      <c r="M79" s="8">
        <v>0.45500000000000002</v>
      </c>
      <c r="N79" s="8"/>
      <c r="O79" s="8">
        <v>0</v>
      </c>
      <c r="P79" s="8">
        <v>0.187</v>
      </c>
      <c r="Q79" s="8">
        <v>97.652000000000001</v>
      </c>
      <c r="R79" s="8">
        <v>0</v>
      </c>
      <c r="S79" s="8">
        <v>2.2530000000000001</v>
      </c>
      <c r="T79" s="8">
        <v>2.1999999999999999E-2</v>
      </c>
      <c r="U79" s="8"/>
      <c r="V79" s="8"/>
      <c r="W79" s="8">
        <v>4.3999999999999997E-2</v>
      </c>
      <c r="X79" s="25">
        <f>SUM(Tabela2[[#This Row],[K2O   ]:[In2O3]])</f>
        <v>100.703</v>
      </c>
      <c r="Y79" s="8"/>
      <c r="Z79" s="8"/>
      <c r="AA79" s="8">
        <v>6.3272353737349669E-4</v>
      </c>
      <c r="AB79" s="8">
        <v>1.471235744078344E-4</v>
      </c>
      <c r="AC79" s="8">
        <v>0</v>
      </c>
      <c r="AD79" s="8">
        <v>2.6750361779083446E-5</v>
      </c>
      <c r="AE79" s="8">
        <v>2.6105555389598783E-4</v>
      </c>
      <c r="AF79" s="8">
        <v>1.6904377892255969E-4</v>
      </c>
      <c r="AG79" s="8">
        <v>9.7274681842568771E-4</v>
      </c>
      <c r="AH79" s="8">
        <v>9.5002712197724565E-3</v>
      </c>
      <c r="AI79" s="8">
        <v>0</v>
      </c>
      <c r="AJ79" s="8">
        <v>0</v>
      </c>
      <c r="AK79" s="8">
        <v>0</v>
      </c>
      <c r="AL79" s="8">
        <v>2.1106596532563739E-3</v>
      </c>
      <c r="AM79" s="8">
        <v>0.97198611302778126</v>
      </c>
      <c r="AN79" s="8">
        <v>0</v>
      </c>
      <c r="AO79" s="8">
        <v>1.5296491537364103E-2</v>
      </c>
      <c r="AP79" s="8">
        <v>1.4234926007822797E-4</v>
      </c>
      <c r="AQ79" s="8">
        <v>0</v>
      </c>
      <c r="AR79" s="8">
        <v>0</v>
      </c>
      <c r="AS79" s="8">
        <f>SUM(Tabela2[[#This Row],[Mg15]:[U]])</f>
        <v>1.0012453283230571</v>
      </c>
    </row>
    <row r="80" spans="2:45" x14ac:dyDescent="0.25">
      <c r="B80" s="6" t="s">
        <v>141</v>
      </c>
      <c r="C80" s="8" t="s">
        <v>107</v>
      </c>
      <c r="D80" s="8"/>
      <c r="E80" s="8"/>
      <c r="F80" s="8"/>
      <c r="G80" s="8">
        <v>0</v>
      </c>
      <c r="H80" s="8">
        <v>1.4E-2</v>
      </c>
      <c r="I80" s="8">
        <v>8.0000000000000002E-3</v>
      </c>
      <c r="J80" s="8">
        <v>0.01</v>
      </c>
      <c r="K80" s="8">
        <v>2E-3</v>
      </c>
      <c r="L80" s="8">
        <v>3.2000000000000001E-2</v>
      </c>
      <c r="M80" s="8">
        <v>0.37</v>
      </c>
      <c r="N80" s="8"/>
      <c r="O80" s="8">
        <v>3.5999999999999997E-2</v>
      </c>
      <c r="P80" s="8">
        <v>0.97</v>
      </c>
      <c r="Q80" s="8">
        <v>97.075000000000003</v>
      </c>
      <c r="R80" s="8">
        <v>0</v>
      </c>
      <c r="S80" s="8">
        <v>1.093</v>
      </c>
      <c r="T80" s="8">
        <v>5.0000000000000001E-3</v>
      </c>
      <c r="U80" s="8"/>
      <c r="V80" s="8"/>
      <c r="W80" s="8">
        <v>6.6000000000000003E-2</v>
      </c>
      <c r="X80" s="25">
        <f>SUM(Tabela2[[#This Row],[K2O   ]:[In2O3]])</f>
        <v>99.680999999999997</v>
      </c>
      <c r="Y80" s="8"/>
      <c r="Z80" s="8"/>
      <c r="AA80" s="8">
        <v>0</v>
      </c>
      <c r="AB80" s="8">
        <v>4.1422053612706367E-4</v>
      </c>
      <c r="AC80" s="8">
        <v>0</v>
      </c>
      <c r="AD80" s="8">
        <v>2.1518449453749645E-4</v>
      </c>
      <c r="AE80" s="8">
        <v>2.1874745982889912E-4</v>
      </c>
      <c r="AF80" s="8">
        <v>3.777269799456402E-5</v>
      </c>
      <c r="AG80" s="8">
        <v>6.8042974899798015E-4</v>
      </c>
      <c r="AH80" s="8">
        <v>7.76815099780131E-3</v>
      </c>
      <c r="AI80" s="8">
        <v>0</v>
      </c>
      <c r="AJ80" s="8">
        <v>0</v>
      </c>
      <c r="AK80" s="8">
        <v>4.4067689894156364E-4</v>
      </c>
      <c r="AL80" s="8">
        <v>1.100879193145287E-2</v>
      </c>
      <c r="AM80" s="8">
        <v>0.97157793746849708</v>
      </c>
      <c r="AN80" s="8">
        <v>0</v>
      </c>
      <c r="AO80" s="8">
        <v>7.4617746410672505E-3</v>
      </c>
      <c r="AP80" s="8">
        <v>3.2530734187617171E-5</v>
      </c>
      <c r="AQ80" s="8">
        <v>0</v>
      </c>
      <c r="AR80" s="8">
        <v>0</v>
      </c>
      <c r="AS80" s="8">
        <f>SUM(Tabela2[[#This Row],[Mg15]:[U]])</f>
        <v>0.99985621760943366</v>
      </c>
    </row>
    <row r="81" spans="1:45" x14ac:dyDescent="0.25">
      <c r="B81" s="6" t="s">
        <v>142</v>
      </c>
      <c r="C81" s="8" t="s">
        <v>107</v>
      </c>
      <c r="D81" s="8"/>
      <c r="E81" s="8"/>
      <c r="F81" s="8"/>
      <c r="G81" s="8">
        <v>0</v>
      </c>
      <c r="H81" s="8">
        <v>1E-3</v>
      </c>
      <c r="I81" s="8">
        <v>7.0000000000000001E-3</v>
      </c>
      <c r="J81" s="8">
        <v>0</v>
      </c>
      <c r="K81" s="8">
        <v>3.2000000000000001E-2</v>
      </c>
      <c r="L81" s="8">
        <v>4.7E-2</v>
      </c>
      <c r="M81" s="8">
        <v>1.486</v>
      </c>
      <c r="N81" s="8"/>
      <c r="O81" s="8">
        <v>0.09</v>
      </c>
      <c r="P81" s="8">
        <v>1.772</v>
      </c>
      <c r="Q81" s="8">
        <v>91.18</v>
      </c>
      <c r="R81" s="8">
        <v>0</v>
      </c>
      <c r="S81" s="8">
        <v>5.54</v>
      </c>
      <c r="T81" s="8">
        <v>5.0999999999999997E-2</v>
      </c>
      <c r="U81" s="8"/>
      <c r="V81" s="8"/>
      <c r="W81" s="8">
        <v>0</v>
      </c>
      <c r="X81" s="25">
        <f>SUM(Tabela2[[#This Row],[K2O   ]:[In2O3]])</f>
        <v>100.20600000000002</v>
      </c>
      <c r="Y81" s="8"/>
      <c r="Z81" s="8"/>
      <c r="AA81" s="8">
        <v>0</v>
      </c>
      <c r="AB81" s="8">
        <v>2.948658792347631E-5</v>
      </c>
      <c r="AC81" s="8">
        <v>0</v>
      </c>
      <c r="AD81" s="8">
        <v>1.8764627913336602E-4</v>
      </c>
      <c r="AE81" s="8">
        <v>0</v>
      </c>
      <c r="AF81" s="8">
        <v>6.0230839825083289E-4</v>
      </c>
      <c r="AG81" s="8">
        <v>9.9598340544616621E-4</v>
      </c>
      <c r="AH81" s="8">
        <v>3.1092502216817596E-2</v>
      </c>
      <c r="AI81" s="8">
        <v>0</v>
      </c>
      <c r="AJ81" s="8">
        <v>0</v>
      </c>
      <c r="AK81" s="8">
        <v>1.0979466123994307E-3</v>
      </c>
      <c r="AL81" s="8">
        <v>2.0042531581937081E-2</v>
      </c>
      <c r="AM81" s="8">
        <v>0.9094749942061463</v>
      </c>
      <c r="AN81" s="8">
        <v>0</v>
      </c>
      <c r="AO81" s="8">
        <v>3.7692301900994367E-2</v>
      </c>
      <c r="AP81" s="8">
        <v>3.3068535859870287E-4</v>
      </c>
      <c r="AQ81" s="8">
        <v>0</v>
      </c>
      <c r="AR81" s="8">
        <v>0</v>
      </c>
      <c r="AS81" s="8">
        <f>SUM(Tabela2[[#This Row],[Mg15]:[U]])</f>
        <v>1.0015463865476473</v>
      </c>
    </row>
    <row r="82" spans="1:45" x14ac:dyDescent="0.25">
      <c r="B82" s="6" t="s">
        <v>143</v>
      </c>
      <c r="C82" s="8" t="s">
        <v>107</v>
      </c>
      <c r="D82" s="8"/>
      <c r="E82" s="8"/>
      <c r="F82" s="8"/>
      <c r="G82" s="8">
        <v>2.5999999999999999E-2</v>
      </c>
      <c r="H82" s="8">
        <v>4.5999999999999999E-2</v>
      </c>
      <c r="I82" s="8">
        <v>2E-3</v>
      </c>
      <c r="J82" s="8">
        <v>1.4999999999999999E-2</v>
      </c>
      <c r="K82" s="8">
        <v>1.2E-2</v>
      </c>
      <c r="L82" s="8">
        <v>5.5E-2</v>
      </c>
      <c r="M82" s="8">
        <v>1.2909999999999999</v>
      </c>
      <c r="N82" s="8"/>
      <c r="O82" s="8">
        <v>9.8000000000000004E-2</v>
      </c>
      <c r="P82" s="8">
        <v>1.966</v>
      </c>
      <c r="Q82" s="8">
        <v>92.503</v>
      </c>
      <c r="R82" s="8">
        <v>0</v>
      </c>
      <c r="S82" s="8">
        <v>4.3620000000000001</v>
      </c>
      <c r="T82" s="8">
        <v>6.0999999999999999E-2</v>
      </c>
      <c r="U82" s="8"/>
      <c r="V82" s="8"/>
      <c r="W82" s="8">
        <v>7.8E-2</v>
      </c>
      <c r="X82" s="25">
        <f>SUM(Tabela2[[#This Row],[K2O   ]:[In2O3]])</f>
        <v>100.515</v>
      </c>
      <c r="Y82" s="8"/>
      <c r="Z82" s="8"/>
      <c r="AA82" s="8">
        <v>9.6448084004126667E-4</v>
      </c>
      <c r="AB82" s="8">
        <v>1.3490414146509477E-3</v>
      </c>
      <c r="AC82" s="8">
        <v>0</v>
      </c>
      <c r="AD82" s="8">
        <v>5.332303287593333E-5</v>
      </c>
      <c r="AE82" s="8">
        <v>3.2523564535782371E-4</v>
      </c>
      <c r="AF82" s="8">
        <v>2.2464311711372311E-4</v>
      </c>
      <c r="AG82" s="8">
        <v>1.1592039818238977E-3</v>
      </c>
      <c r="AH82" s="8">
        <v>2.686618722921864E-2</v>
      </c>
      <c r="AI82" s="8">
        <v>0</v>
      </c>
      <c r="AJ82" s="8">
        <v>0</v>
      </c>
      <c r="AK82" s="8">
        <v>1.1890708143788837E-3</v>
      </c>
      <c r="AL82" s="8">
        <v>2.2116444136982161E-2</v>
      </c>
      <c r="AM82" s="8">
        <v>0.91767716020013856</v>
      </c>
      <c r="AN82" s="8">
        <v>0</v>
      </c>
      <c r="AO82" s="8">
        <v>2.9516950549363877E-2</v>
      </c>
      <c r="AP82" s="8">
        <v>3.9338478229991586E-4</v>
      </c>
      <c r="AQ82" s="8">
        <v>0</v>
      </c>
      <c r="AR82" s="8">
        <v>0</v>
      </c>
      <c r="AS82" s="8">
        <f>SUM(Tabela2[[#This Row],[Mg15]:[U]])</f>
        <v>1.0018351257442457</v>
      </c>
    </row>
    <row r="83" spans="1:45" x14ac:dyDescent="0.25">
      <c r="B83" s="6" t="s">
        <v>144</v>
      </c>
      <c r="C83" s="8" t="s">
        <v>107</v>
      </c>
      <c r="D83" s="8"/>
      <c r="E83" s="8"/>
      <c r="F83" s="8"/>
      <c r="G83" s="8">
        <v>0</v>
      </c>
      <c r="H83" s="8">
        <v>0</v>
      </c>
      <c r="I83" s="8">
        <v>6.0000000000000001E-3</v>
      </c>
      <c r="J83" s="8">
        <v>0</v>
      </c>
      <c r="K83" s="8">
        <v>0</v>
      </c>
      <c r="L83" s="8">
        <v>8.0000000000000002E-3</v>
      </c>
      <c r="M83" s="8">
        <v>0.2</v>
      </c>
      <c r="N83" s="8"/>
      <c r="O83" s="8">
        <v>3.6999999999999998E-2</v>
      </c>
      <c r="P83" s="8">
        <v>0.16300000000000001</v>
      </c>
      <c r="Q83" s="8">
        <v>99.57</v>
      </c>
      <c r="R83" s="8">
        <v>0</v>
      </c>
      <c r="S83" s="8">
        <v>1.196</v>
      </c>
      <c r="T83" s="8">
        <v>0.01</v>
      </c>
      <c r="U83" s="8"/>
      <c r="V83" s="8"/>
      <c r="W83" s="8">
        <v>3.9E-2</v>
      </c>
      <c r="X83" s="25">
        <f>SUM(Tabela2[[#This Row],[K2O   ]:[In2O3]])</f>
        <v>101.229</v>
      </c>
      <c r="Y83" s="8"/>
      <c r="Z83" s="8"/>
      <c r="AA83" s="8">
        <v>0</v>
      </c>
      <c r="AB83" s="8">
        <v>0</v>
      </c>
      <c r="AC83" s="8">
        <v>0</v>
      </c>
      <c r="AD83" s="8">
        <v>1.5949302477883176E-4</v>
      </c>
      <c r="AE83" s="8">
        <v>0</v>
      </c>
      <c r="AF83" s="8">
        <v>0</v>
      </c>
      <c r="AG83" s="8">
        <v>1.68109694350799E-4</v>
      </c>
      <c r="AH83" s="8">
        <v>4.1496874484916761E-3</v>
      </c>
      <c r="AI83" s="8">
        <v>0</v>
      </c>
      <c r="AJ83" s="8">
        <v>0</v>
      </c>
      <c r="AK83" s="8">
        <v>4.4759885273680549E-4</v>
      </c>
      <c r="AL83" s="8">
        <v>1.8282054128742188E-3</v>
      </c>
      <c r="AM83" s="8">
        <v>0.98484573615887172</v>
      </c>
      <c r="AN83" s="8">
        <v>0</v>
      </c>
      <c r="AO83" s="8">
        <v>8.0690536475320571E-3</v>
      </c>
      <c r="AP83" s="8">
        <v>6.4297386048635507E-5</v>
      </c>
      <c r="AQ83" s="8">
        <v>0</v>
      </c>
      <c r="AR83" s="8">
        <v>0</v>
      </c>
      <c r="AS83" s="8">
        <f>SUM(Tabela2[[#This Row],[Mg15]:[U]])</f>
        <v>0.99973218162568478</v>
      </c>
    </row>
    <row r="84" spans="1:45" x14ac:dyDescent="0.25">
      <c r="B84" s="6" t="s">
        <v>145</v>
      </c>
      <c r="C84" s="8" t="s">
        <v>107</v>
      </c>
      <c r="D84" s="8"/>
      <c r="E84" s="8"/>
      <c r="F84" s="8"/>
      <c r="G84" s="8">
        <v>5.0000000000000001E-3</v>
      </c>
      <c r="H84" s="8">
        <v>0</v>
      </c>
      <c r="I84" s="8">
        <v>5.0000000000000001E-3</v>
      </c>
      <c r="J84" s="8">
        <v>1.7999999999999999E-2</v>
      </c>
      <c r="K84" s="8">
        <v>0</v>
      </c>
      <c r="L84" s="8">
        <v>1.2E-2</v>
      </c>
      <c r="M84" s="8">
        <v>0.376</v>
      </c>
      <c r="N84" s="8"/>
      <c r="O84" s="8">
        <v>1.0999999999999999E-2</v>
      </c>
      <c r="P84" s="8">
        <v>0.123</v>
      </c>
      <c r="Q84" s="8">
        <v>97.408000000000001</v>
      </c>
      <c r="R84" s="8">
        <v>0</v>
      </c>
      <c r="S84" s="8">
        <v>1.903</v>
      </c>
      <c r="T84" s="8">
        <v>0</v>
      </c>
      <c r="U84" s="8"/>
      <c r="V84" s="8"/>
      <c r="W84" s="8">
        <v>7.4999999999999997E-2</v>
      </c>
      <c r="X84" s="25">
        <f>SUM(Tabela2[[#This Row],[K2O   ]:[In2O3]])</f>
        <v>99.936000000000007</v>
      </c>
      <c r="Y84" s="8"/>
      <c r="Z84" s="8"/>
      <c r="AA84" s="8">
        <v>1.8758025776531589E-4</v>
      </c>
      <c r="AB84" s="8">
        <v>0</v>
      </c>
      <c r="AC84" s="8">
        <v>0</v>
      </c>
      <c r="AD84" s="8">
        <v>1.348191917078252E-4</v>
      </c>
      <c r="AE84" s="8">
        <v>3.9470829281959991E-4</v>
      </c>
      <c r="AF84" s="8">
        <v>0</v>
      </c>
      <c r="AG84" s="8">
        <v>2.5578512700285942E-4</v>
      </c>
      <c r="AH84" s="8">
        <v>7.9134252986864002E-3</v>
      </c>
      <c r="AI84" s="8">
        <v>0</v>
      </c>
      <c r="AJ84" s="8">
        <v>0</v>
      </c>
      <c r="AK84" s="8">
        <v>1.3498055092375818E-4</v>
      </c>
      <c r="AL84" s="8">
        <v>1.3993738953037645E-3</v>
      </c>
      <c r="AM84" s="8">
        <v>0.97729482453416083</v>
      </c>
      <c r="AN84" s="8">
        <v>0</v>
      </c>
      <c r="AO84" s="8">
        <v>1.3023313110871864E-2</v>
      </c>
      <c r="AP84" s="8">
        <v>0</v>
      </c>
      <c r="AQ84" s="8">
        <v>0</v>
      </c>
      <c r="AR84" s="8">
        <v>0</v>
      </c>
      <c r="AS84" s="8">
        <f>SUM(Tabela2[[#This Row],[Mg15]:[U]])</f>
        <v>1.0007388102592423</v>
      </c>
    </row>
    <row r="85" spans="1:45" x14ac:dyDescent="0.25">
      <c r="B85" s="6" t="s">
        <v>146</v>
      </c>
      <c r="C85" s="8" t="s">
        <v>107</v>
      </c>
      <c r="D85" s="8"/>
      <c r="E85" s="8"/>
      <c r="F85" s="8"/>
      <c r="G85" s="8">
        <v>0</v>
      </c>
      <c r="H85" s="8">
        <v>0</v>
      </c>
      <c r="I85" s="8">
        <v>2.8000000000000001E-2</v>
      </c>
      <c r="J85" s="8">
        <v>0.03</v>
      </c>
      <c r="K85" s="8">
        <v>0</v>
      </c>
      <c r="L85" s="8">
        <v>4.5999999999999999E-2</v>
      </c>
      <c r="M85" s="8">
        <v>1.0880000000000001</v>
      </c>
      <c r="N85" s="8"/>
      <c r="O85" s="8">
        <v>7.1999999999999995E-2</v>
      </c>
      <c r="P85" s="8">
        <v>1.1180000000000001</v>
      </c>
      <c r="Q85" s="8">
        <v>92.691000000000003</v>
      </c>
      <c r="R85" s="8">
        <v>6.7000000000000004E-2</v>
      </c>
      <c r="S85" s="8">
        <v>5.3419999999999996</v>
      </c>
      <c r="T85" s="8">
        <v>0</v>
      </c>
      <c r="U85" s="8"/>
      <c r="V85" s="8"/>
      <c r="W85" s="8">
        <v>5.3999999999999999E-2</v>
      </c>
      <c r="X85" s="25">
        <f>SUM(Tabela2[[#This Row],[K2O   ]:[In2O3]])</f>
        <v>100.536</v>
      </c>
      <c r="Y85" s="8"/>
      <c r="Z85" s="8"/>
      <c r="AA85" s="8">
        <v>0</v>
      </c>
      <c r="AB85" s="8">
        <v>0</v>
      </c>
      <c r="AC85" s="8">
        <v>0</v>
      </c>
      <c r="AD85" s="8">
        <v>7.504523453188965E-4</v>
      </c>
      <c r="AE85" s="8">
        <v>6.5389553786251704E-4</v>
      </c>
      <c r="AF85" s="8">
        <v>0</v>
      </c>
      <c r="AG85" s="8">
        <v>9.7461983787856593E-4</v>
      </c>
      <c r="AH85" s="8">
        <v>2.2760873791203062E-2</v>
      </c>
      <c r="AI85" s="8">
        <v>0</v>
      </c>
      <c r="AJ85" s="8">
        <v>0</v>
      </c>
      <c r="AK85" s="8">
        <v>8.7820191704891576E-4</v>
      </c>
      <c r="AL85" s="8">
        <v>1.2643107579381328E-2</v>
      </c>
      <c r="AM85" s="8">
        <v>0.92438292181462522</v>
      </c>
      <c r="AN85" s="8">
        <v>6.2253052178067383E-4</v>
      </c>
      <c r="AO85" s="8">
        <v>3.6338747201020871E-2</v>
      </c>
      <c r="AP85" s="8">
        <v>0</v>
      </c>
      <c r="AQ85" s="8">
        <v>0</v>
      </c>
      <c r="AR85" s="8">
        <v>0</v>
      </c>
      <c r="AS85" s="8">
        <f>SUM(Tabela2[[#This Row],[Mg15]:[U]])</f>
        <v>1.0000053505461199</v>
      </c>
    </row>
    <row r="86" spans="1:45" x14ac:dyDescent="0.25">
      <c r="B86" s="6" t="s">
        <v>147</v>
      </c>
      <c r="C86" s="8" t="s">
        <v>107</v>
      </c>
      <c r="D86" s="8"/>
      <c r="E86" s="8"/>
      <c r="F86" s="8"/>
      <c r="G86" s="8">
        <v>4.7E-2</v>
      </c>
      <c r="H86" s="8">
        <v>0</v>
      </c>
      <c r="I86" s="8">
        <v>1.9E-2</v>
      </c>
      <c r="J86" s="8">
        <v>1.9E-2</v>
      </c>
      <c r="K86" s="8">
        <v>1E-3</v>
      </c>
      <c r="L86" s="8">
        <v>1.9E-2</v>
      </c>
      <c r="M86" s="8">
        <v>0.39</v>
      </c>
      <c r="N86" s="8"/>
      <c r="O86" s="8">
        <v>0</v>
      </c>
      <c r="P86" s="8">
        <v>0.104</v>
      </c>
      <c r="Q86" s="8">
        <v>97.358999999999995</v>
      </c>
      <c r="R86" s="8">
        <v>0</v>
      </c>
      <c r="S86" s="8">
        <v>2.4689999999999999</v>
      </c>
      <c r="T86" s="8">
        <v>5.8999999999999997E-2</v>
      </c>
      <c r="U86" s="8"/>
      <c r="V86" s="8"/>
      <c r="W86" s="8">
        <v>4.2000000000000003E-2</v>
      </c>
      <c r="X86" s="25">
        <f>SUM(Tabela2[[#This Row],[K2O   ]:[In2O3]])</f>
        <v>100.52799999999999</v>
      </c>
      <c r="Y86" s="8"/>
      <c r="Z86" s="8"/>
      <c r="AA86" s="8">
        <v>1.7531630122436552E-3</v>
      </c>
      <c r="AB86" s="8">
        <v>0</v>
      </c>
      <c r="AC86" s="8">
        <v>0</v>
      </c>
      <c r="AD86" s="8">
        <v>5.0938087278259178E-4</v>
      </c>
      <c r="AE86" s="8">
        <v>4.1425204821048421E-4</v>
      </c>
      <c r="AF86" s="8">
        <v>1.8824179505448362E-5</v>
      </c>
      <c r="AG86" s="8">
        <v>4.0267527192977575E-4</v>
      </c>
      <c r="AH86" s="8">
        <v>8.1610978818534609E-3</v>
      </c>
      <c r="AI86" s="8">
        <v>0</v>
      </c>
      <c r="AJ86" s="8">
        <v>0</v>
      </c>
      <c r="AK86" s="8">
        <v>0</v>
      </c>
      <c r="AL86" s="8">
        <v>1.176438729539568E-3</v>
      </c>
      <c r="AM86" s="8">
        <v>0.97121279325312238</v>
      </c>
      <c r="AN86" s="8">
        <v>0</v>
      </c>
      <c r="AO86" s="8">
        <v>1.6800070388316213E-2</v>
      </c>
      <c r="AP86" s="8">
        <v>3.8259907632662792E-4</v>
      </c>
      <c r="AQ86" s="8">
        <v>0</v>
      </c>
      <c r="AR86" s="8">
        <v>0</v>
      </c>
      <c r="AS86" s="8">
        <f>SUM(Tabela2[[#This Row],[Mg15]:[U]])</f>
        <v>1.0008312947138303</v>
      </c>
    </row>
    <row r="87" spans="1:45" x14ac:dyDescent="0.25">
      <c r="B87" s="6" t="s">
        <v>148</v>
      </c>
      <c r="C87" s="8" t="s">
        <v>107</v>
      </c>
      <c r="D87" s="8"/>
      <c r="E87" s="8"/>
      <c r="F87" s="8"/>
      <c r="G87" s="8">
        <v>0</v>
      </c>
      <c r="H87" s="8">
        <v>1.0999999999999999E-2</v>
      </c>
      <c r="I87" s="8">
        <v>6.0000000000000001E-3</v>
      </c>
      <c r="J87" s="8">
        <v>2E-3</v>
      </c>
      <c r="K87" s="8">
        <v>2.5999999999999999E-2</v>
      </c>
      <c r="L87" s="8">
        <v>0</v>
      </c>
      <c r="M87" s="8">
        <v>0.38800000000000001</v>
      </c>
      <c r="N87" s="8"/>
      <c r="O87" s="8">
        <v>0</v>
      </c>
      <c r="P87" s="8">
        <v>0.111</v>
      </c>
      <c r="Q87" s="8">
        <v>97.564999999999998</v>
      </c>
      <c r="R87" s="8">
        <v>4.9000000000000002E-2</v>
      </c>
      <c r="S87" s="8">
        <v>2.1419999999999999</v>
      </c>
      <c r="T87" s="8">
        <v>0</v>
      </c>
      <c r="U87" s="8"/>
      <c r="V87" s="8"/>
      <c r="W87" s="8">
        <v>7.8E-2</v>
      </c>
      <c r="X87" s="25">
        <f>SUM(Tabela2[[#This Row],[K2O   ]:[In2O3]])</f>
        <v>100.378</v>
      </c>
      <c r="Y87" s="8"/>
      <c r="Z87" s="8"/>
      <c r="AA87" s="8">
        <v>0</v>
      </c>
      <c r="AB87" s="8">
        <v>3.2486494160195175E-4</v>
      </c>
      <c r="AC87" s="8">
        <v>0</v>
      </c>
      <c r="AD87" s="8">
        <v>1.6109379328668372E-4</v>
      </c>
      <c r="AE87" s="8">
        <v>4.3669637258829376E-5</v>
      </c>
      <c r="AF87" s="8">
        <v>4.9014878328191712E-4</v>
      </c>
      <c r="AG87" s="8">
        <v>0</v>
      </c>
      <c r="AH87" s="8">
        <v>8.13119227213723E-3</v>
      </c>
      <c r="AI87" s="8">
        <v>0</v>
      </c>
      <c r="AJ87" s="8">
        <v>0</v>
      </c>
      <c r="AK87" s="8">
        <v>0</v>
      </c>
      <c r="AL87" s="8">
        <v>1.2574695530187573E-3</v>
      </c>
      <c r="AM87" s="8">
        <v>0.97469977148731923</v>
      </c>
      <c r="AN87" s="8">
        <v>4.5608353718565976E-4</v>
      </c>
      <c r="AO87" s="8">
        <v>1.4596475519828478E-2</v>
      </c>
      <c r="AP87" s="8">
        <v>0</v>
      </c>
      <c r="AQ87" s="8">
        <v>0</v>
      </c>
      <c r="AR87" s="8">
        <v>0</v>
      </c>
      <c r="AS87" s="8">
        <f>SUM(Tabela2[[#This Row],[Mg15]:[U]])</f>
        <v>1.0001607695249188</v>
      </c>
    </row>
    <row r="88" spans="1:45" x14ac:dyDescent="0.25">
      <c r="B88" s="6" t="s">
        <v>149</v>
      </c>
      <c r="C88" s="8" t="s">
        <v>107</v>
      </c>
      <c r="D88" s="8"/>
      <c r="E88" s="8"/>
      <c r="F88" s="8"/>
      <c r="G88" s="8">
        <v>0</v>
      </c>
      <c r="H88" s="8">
        <v>0</v>
      </c>
      <c r="I88" s="8">
        <v>1.4999999999999999E-2</v>
      </c>
      <c r="J88" s="8">
        <v>0</v>
      </c>
      <c r="K88" s="8">
        <v>0</v>
      </c>
      <c r="L88" s="8">
        <v>2.8000000000000001E-2</v>
      </c>
      <c r="M88" s="8">
        <v>0.374</v>
      </c>
      <c r="N88" s="8"/>
      <c r="O88" s="8">
        <v>6.7000000000000004E-2</v>
      </c>
      <c r="P88" s="8">
        <v>0.93200000000000005</v>
      </c>
      <c r="Q88" s="8">
        <v>96.995000000000005</v>
      </c>
      <c r="R88" s="8">
        <v>0</v>
      </c>
      <c r="S88" s="8">
        <v>1.373</v>
      </c>
      <c r="T88" s="8">
        <v>0</v>
      </c>
      <c r="U88" s="8"/>
      <c r="V88" s="8"/>
      <c r="W88" s="8">
        <v>6.0999999999999999E-2</v>
      </c>
      <c r="X88" s="25">
        <f>SUM(Tabela2[[#This Row],[K2O   ]:[In2O3]])</f>
        <v>99.845000000000013</v>
      </c>
      <c r="Y88" s="8"/>
      <c r="Z88" s="8"/>
      <c r="AA88" s="8">
        <v>0</v>
      </c>
      <c r="AB88" s="8">
        <v>0</v>
      </c>
      <c r="AC88" s="8">
        <v>0</v>
      </c>
      <c r="AD88" s="8">
        <v>4.0308339601174319E-4</v>
      </c>
      <c r="AE88" s="8">
        <v>0</v>
      </c>
      <c r="AF88" s="8">
        <v>0</v>
      </c>
      <c r="AG88" s="8">
        <v>5.9480417550256202E-4</v>
      </c>
      <c r="AH88" s="8">
        <v>7.8445890869567568E-3</v>
      </c>
      <c r="AI88" s="8">
        <v>0</v>
      </c>
      <c r="AJ88" s="8">
        <v>0</v>
      </c>
      <c r="AK88" s="8">
        <v>8.1936092547326095E-4</v>
      </c>
      <c r="AL88" s="8">
        <v>1.0567360030204221E-2</v>
      </c>
      <c r="AM88" s="8">
        <v>0.96984482981405584</v>
      </c>
      <c r="AN88" s="8">
        <v>0</v>
      </c>
      <c r="AO88" s="8">
        <v>9.3642967147841497E-3</v>
      </c>
      <c r="AP88" s="8">
        <v>0</v>
      </c>
      <c r="AQ88" s="8">
        <v>0</v>
      </c>
      <c r="AR88" s="8">
        <v>0</v>
      </c>
      <c r="AS88" s="8">
        <f>SUM(Tabela2[[#This Row],[Mg15]:[U]])</f>
        <v>0.9994383241429885</v>
      </c>
    </row>
    <row r="89" spans="1:45" x14ac:dyDescent="0.25">
      <c r="B89" s="6" t="s">
        <v>150</v>
      </c>
      <c r="C89" s="8" t="s">
        <v>107</v>
      </c>
      <c r="D89" s="8"/>
      <c r="E89" s="8"/>
      <c r="F89" s="8"/>
      <c r="G89" s="8">
        <v>0</v>
      </c>
      <c r="H89" s="8">
        <v>0</v>
      </c>
      <c r="I89" s="8">
        <v>3.4000000000000002E-2</v>
      </c>
      <c r="J89" s="8">
        <v>3.3000000000000002E-2</v>
      </c>
      <c r="K89" s="8">
        <v>1.2E-2</v>
      </c>
      <c r="L89" s="8">
        <v>7.0000000000000001E-3</v>
      </c>
      <c r="M89" s="8">
        <v>0.44500000000000001</v>
      </c>
      <c r="N89" s="8"/>
      <c r="O89" s="8">
        <v>6.6000000000000003E-2</v>
      </c>
      <c r="P89" s="8">
        <v>0.98399999999999999</v>
      </c>
      <c r="Q89" s="8">
        <v>96.866</v>
      </c>
      <c r="R89" s="8">
        <v>0</v>
      </c>
      <c r="S89" s="8">
        <v>1.554</v>
      </c>
      <c r="T89" s="8">
        <v>0</v>
      </c>
      <c r="U89" s="8"/>
      <c r="V89" s="8"/>
      <c r="W89" s="8">
        <v>5.0999999999999997E-2</v>
      </c>
      <c r="X89" s="25">
        <f>SUM(Tabela2[[#This Row],[K2O   ]:[In2O3]])</f>
        <v>100.05200000000001</v>
      </c>
      <c r="Y89" s="8"/>
      <c r="Z89" s="8"/>
      <c r="AA89" s="8">
        <v>0</v>
      </c>
      <c r="AB89" s="8">
        <v>0</v>
      </c>
      <c r="AC89" s="8">
        <v>0</v>
      </c>
      <c r="AD89" s="8">
        <v>9.1135712615856505E-4</v>
      </c>
      <c r="AE89" s="8">
        <v>7.193589442450589E-4</v>
      </c>
      <c r="AF89" s="8">
        <v>2.258488825583342E-4</v>
      </c>
      <c r="AG89" s="8">
        <v>1.4832694236496186E-4</v>
      </c>
      <c r="AH89" s="8">
        <v>9.3103205789864339E-3</v>
      </c>
      <c r="AI89" s="8">
        <v>0</v>
      </c>
      <c r="AJ89" s="8">
        <v>0</v>
      </c>
      <c r="AK89" s="8">
        <v>8.0510107922763261E-4</v>
      </c>
      <c r="AL89" s="8">
        <v>1.1128886600247087E-2</v>
      </c>
      <c r="AM89" s="8">
        <v>0.96611828284254031</v>
      </c>
      <c r="AN89" s="8">
        <v>0</v>
      </c>
      <c r="AO89" s="8">
        <v>1.0572109930740882E-2</v>
      </c>
      <c r="AP89" s="8">
        <v>0</v>
      </c>
      <c r="AQ89" s="8">
        <v>0</v>
      </c>
      <c r="AR89" s="8">
        <v>0</v>
      </c>
      <c r="AS89" s="8">
        <f>SUM(Tabela2[[#This Row],[Mg15]:[U]])</f>
        <v>0.99993959292706924</v>
      </c>
    </row>
    <row r="90" spans="1:45" x14ac:dyDescent="0.25">
      <c r="B90" s="6" t="s">
        <v>151</v>
      </c>
      <c r="C90" s="8" t="s">
        <v>107</v>
      </c>
      <c r="D90" s="8"/>
      <c r="E90" s="8"/>
      <c r="F90" s="8"/>
      <c r="G90" s="8">
        <v>0</v>
      </c>
      <c r="H90" s="8">
        <v>1.7999999999999999E-2</v>
      </c>
      <c r="I90" s="8">
        <v>6.0000000000000001E-3</v>
      </c>
      <c r="J90" s="8">
        <v>0.02</v>
      </c>
      <c r="K90" s="8">
        <v>0</v>
      </c>
      <c r="L90" s="8">
        <v>3.5000000000000003E-2</v>
      </c>
      <c r="M90" s="8">
        <v>0.23699999999999999</v>
      </c>
      <c r="N90" s="8"/>
      <c r="O90" s="8">
        <v>5.0999999999999997E-2</v>
      </c>
      <c r="P90" s="8">
        <v>1.0489999999999999</v>
      </c>
      <c r="Q90" s="8">
        <v>98.097999999999999</v>
      </c>
      <c r="R90" s="8">
        <v>0</v>
      </c>
      <c r="S90" s="8">
        <v>0.309</v>
      </c>
      <c r="T90" s="8">
        <v>0</v>
      </c>
      <c r="U90" s="8"/>
      <c r="V90" s="8"/>
      <c r="W90" s="8">
        <v>5.3999999999999999E-2</v>
      </c>
      <c r="X90" s="25">
        <f>SUM(Tabela2[[#This Row],[K2O   ]:[In2O3]])</f>
        <v>99.876999999999995</v>
      </c>
      <c r="Y90" s="8"/>
      <c r="Z90" s="8"/>
      <c r="AA90" s="8">
        <v>0</v>
      </c>
      <c r="AB90" s="8">
        <v>5.3064417610167159E-4</v>
      </c>
      <c r="AC90" s="8">
        <v>0</v>
      </c>
      <c r="AD90" s="8">
        <v>1.6080499838109211E-4</v>
      </c>
      <c r="AE90" s="8">
        <v>4.3591350141044893E-4</v>
      </c>
      <c r="AF90" s="8">
        <v>0</v>
      </c>
      <c r="AG90" s="8">
        <v>7.4152989667529141E-4</v>
      </c>
      <c r="AH90" s="8">
        <v>4.9578294973655051E-3</v>
      </c>
      <c r="AI90" s="8">
        <v>0</v>
      </c>
      <c r="AJ90" s="8">
        <v>0</v>
      </c>
      <c r="AK90" s="8">
        <v>6.2203563656916376E-4</v>
      </c>
      <c r="AL90" s="8">
        <v>1.1862349725621354E-2</v>
      </c>
      <c r="AM90" s="8">
        <v>0.97826767775376877</v>
      </c>
      <c r="AN90" s="8">
        <v>0</v>
      </c>
      <c r="AO90" s="8">
        <v>2.1018791986323403E-3</v>
      </c>
      <c r="AP90" s="8">
        <v>0</v>
      </c>
      <c r="AQ90" s="8">
        <v>0</v>
      </c>
      <c r="AR90" s="8">
        <v>0</v>
      </c>
      <c r="AS90" s="8">
        <f>SUM(Tabela2[[#This Row],[Mg15]:[U]])</f>
        <v>0.99968066438452563</v>
      </c>
    </row>
    <row r="91" spans="1:45" x14ac:dyDescent="0.25">
      <c r="B91" s="6" t="s">
        <v>152</v>
      </c>
      <c r="C91" s="8" t="s">
        <v>107</v>
      </c>
      <c r="D91" s="8"/>
      <c r="E91" s="8"/>
      <c r="F91" s="8"/>
      <c r="G91" s="8">
        <v>3.1E-2</v>
      </c>
      <c r="H91" s="8">
        <v>1.7999999999999999E-2</v>
      </c>
      <c r="I91" s="8">
        <v>7.0000000000000001E-3</v>
      </c>
      <c r="J91" s="8">
        <v>0.02</v>
      </c>
      <c r="K91" s="8">
        <v>0</v>
      </c>
      <c r="L91" s="8">
        <v>4.1000000000000002E-2</v>
      </c>
      <c r="M91" s="8">
        <v>0.26800000000000002</v>
      </c>
      <c r="N91" s="8"/>
      <c r="O91" s="8">
        <v>9.8000000000000004E-2</v>
      </c>
      <c r="P91" s="8">
        <v>0.88</v>
      </c>
      <c r="Q91" s="8">
        <v>98.772999999999996</v>
      </c>
      <c r="R91" s="8">
        <v>5.8999999999999997E-2</v>
      </c>
      <c r="S91" s="8">
        <v>0.67100000000000004</v>
      </c>
      <c r="T91" s="8">
        <v>6.0999999999999999E-2</v>
      </c>
      <c r="U91" s="8"/>
      <c r="V91" s="8"/>
      <c r="W91" s="8">
        <v>0.03</v>
      </c>
      <c r="X91" s="25">
        <f>SUM(Tabela2[[#This Row],[K2O   ]:[In2O3]])</f>
        <v>100.95700000000001</v>
      </c>
      <c r="Y91" s="8"/>
      <c r="Z91" s="8"/>
      <c r="AA91" s="8">
        <v>1.1442369951946182E-3</v>
      </c>
      <c r="AB91" s="8">
        <v>5.2525959028842354E-4</v>
      </c>
      <c r="AC91" s="8">
        <v>0</v>
      </c>
      <c r="AD91" s="8">
        <v>1.8570214580369374E-4</v>
      </c>
      <c r="AE91" s="8">
        <v>4.3149017263156446E-4</v>
      </c>
      <c r="AF91" s="8">
        <v>0</v>
      </c>
      <c r="AG91" s="8">
        <v>8.5983489488475058E-4</v>
      </c>
      <c r="AH91" s="8">
        <v>5.5494331419660746E-3</v>
      </c>
      <c r="AI91" s="8">
        <v>0</v>
      </c>
      <c r="AJ91" s="8">
        <v>0</v>
      </c>
      <c r="AK91" s="8">
        <v>1.183155302064949E-3</v>
      </c>
      <c r="AL91" s="8">
        <v>9.8502781944081377E-3</v>
      </c>
      <c r="AM91" s="8">
        <v>0.97500397092282398</v>
      </c>
      <c r="AN91" s="8">
        <v>5.4261482143745275E-4</v>
      </c>
      <c r="AO91" s="8">
        <v>4.5179599980920849E-3</v>
      </c>
      <c r="AP91" s="8">
        <v>3.9142773104975526E-4</v>
      </c>
      <c r="AQ91" s="8">
        <v>0</v>
      </c>
      <c r="AR91" s="8">
        <v>0</v>
      </c>
      <c r="AS91" s="8">
        <f>SUM(Tabela2[[#This Row],[Mg15]:[U]])</f>
        <v>1.0001853639106455</v>
      </c>
    </row>
    <row r="92" spans="1:45" x14ac:dyDescent="0.25">
      <c r="A92" s="9">
        <v>10</v>
      </c>
      <c r="B92" s="6" t="s">
        <v>153</v>
      </c>
      <c r="C92" s="8" t="s">
        <v>107</v>
      </c>
      <c r="D92" s="8"/>
      <c r="E92" s="8"/>
      <c r="F92" s="8"/>
      <c r="G92" s="8">
        <v>5.0000000000000001E-3</v>
      </c>
      <c r="H92" s="8">
        <v>3.9E-2</v>
      </c>
      <c r="I92" s="8">
        <v>0</v>
      </c>
      <c r="J92" s="8">
        <v>2.1000000000000001E-2</v>
      </c>
      <c r="K92" s="8">
        <v>0.03</v>
      </c>
      <c r="L92" s="8">
        <v>8.9999999999999993E-3</v>
      </c>
      <c r="M92" s="8">
        <v>0.36299999999999999</v>
      </c>
      <c r="N92" s="8"/>
      <c r="O92" s="8">
        <v>9.0999999999999998E-2</v>
      </c>
      <c r="P92" s="8">
        <v>1.2929999999999999</v>
      </c>
      <c r="Q92" s="8">
        <v>98.572999999999993</v>
      </c>
      <c r="R92" s="8">
        <v>3.4000000000000002E-2</v>
      </c>
      <c r="S92" s="8">
        <v>0.8</v>
      </c>
      <c r="T92" s="8">
        <v>2.3E-2</v>
      </c>
      <c r="U92" s="8"/>
      <c r="V92" s="8"/>
      <c r="W92" s="8">
        <v>2.3E-2</v>
      </c>
      <c r="X92" s="25">
        <f>SUM(Tabela2[[#This Row],[K2O   ]:[In2O3]])</f>
        <v>101.30399999999999</v>
      </c>
      <c r="Y92" s="8"/>
      <c r="Z92" s="8"/>
      <c r="AA92" s="8">
        <v>1.83588239929781E-4</v>
      </c>
      <c r="AB92" s="8">
        <v>1.1321048608281784E-3</v>
      </c>
      <c r="AC92" s="8">
        <v>0</v>
      </c>
      <c r="AD92" s="8">
        <v>0</v>
      </c>
      <c r="AE92" s="8">
        <v>4.5069295617247717E-4</v>
      </c>
      <c r="AF92" s="8">
        <v>5.5588854233670965E-4</v>
      </c>
      <c r="AG92" s="8">
        <v>1.8775619763816635E-4</v>
      </c>
      <c r="AH92" s="8">
        <v>7.4772347747231226E-3</v>
      </c>
      <c r="AI92" s="8">
        <v>0</v>
      </c>
      <c r="AJ92" s="8">
        <v>0</v>
      </c>
      <c r="AK92" s="8">
        <v>1.092892972770873E-3</v>
      </c>
      <c r="AL92" s="8">
        <v>1.4397427871198774E-2</v>
      </c>
      <c r="AM92" s="8">
        <v>0.96793607562138351</v>
      </c>
      <c r="AN92" s="8">
        <v>3.1105638486073924E-4</v>
      </c>
      <c r="AO92" s="8">
        <v>5.3583417713752015E-3</v>
      </c>
      <c r="AP92" s="8">
        <v>1.4681490687970742E-4</v>
      </c>
      <c r="AQ92" s="8">
        <v>0</v>
      </c>
      <c r="AR92" s="8">
        <v>0</v>
      </c>
      <c r="AS92" s="8">
        <f>SUM(Tabela2[[#This Row],[Mg15]:[U]])</f>
        <v>0.9992298751000972</v>
      </c>
    </row>
    <row r="93" spans="1:45" x14ac:dyDescent="0.25">
      <c r="B93" s="6" t="s">
        <v>154</v>
      </c>
      <c r="C93" s="8" t="s">
        <v>107</v>
      </c>
      <c r="D93" s="8"/>
      <c r="E93" s="8"/>
      <c r="F93" s="8"/>
      <c r="G93" s="8">
        <v>1.9E-2</v>
      </c>
      <c r="H93" s="8">
        <v>0</v>
      </c>
      <c r="I93" s="8">
        <v>0</v>
      </c>
      <c r="J93" s="8">
        <v>0</v>
      </c>
      <c r="K93" s="8">
        <v>0</v>
      </c>
      <c r="L93" s="8">
        <v>0.01</v>
      </c>
      <c r="M93" s="8">
        <v>0.20100000000000001</v>
      </c>
      <c r="N93" s="8"/>
      <c r="O93" s="8">
        <v>5.7000000000000002E-2</v>
      </c>
      <c r="P93" s="8">
        <v>0.17599999999999999</v>
      </c>
      <c r="Q93" s="8">
        <v>100.04600000000001</v>
      </c>
      <c r="R93" s="8">
        <v>0</v>
      </c>
      <c r="S93" s="8">
        <v>0.92100000000000004</v>
      </c>
      <c r="T93" s="8">
        <v>0</v>
      </c>
      <c r="U93" s="8"/>
      <c r="V93" s="8"/>
      <c r="W93" s="8">
        <v>6.7000000000000004E-2</v>
      </c>
      <c r="X93" s="25">
        <f>SUM(Tabela2[[#This Row],[K2O   ]:[In2O3]])</f>
        <v>101.497</v>
      </c>
      <c r="Y93" s="8"/>
      <c r="Z93" s="8"/>
      <c r="AA93" s="8">
        <v>7.0059977827105003E-4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2.0950447926967433E-4</v>
      </c>
      <c r="AH93" s="8">
        <v>4.1578803742040845E-3</v>
      </c>
      <c r="AI93" s="8">
        <v>0</v>
      </c>
      <c r="AJ93" s="8">
        <v>0</v>
      </c>
      <c r="AK93" s="8">
        <v>6.8746823729085146E-4</v>
      </c>
      <c r="AL93" s="8">
        <v>1.968070243679934E-3</v>
      </c>
      <c r="AM93" s="8">
        <v>0.98657469657942143</v>
      </c>
      <c r="AN93" s="8">
        <v>0</v>
      </c>
      <c r="AO93" s="8">
        <v>6.1950040502523366E-3</v>
      </c>
      <c r="AP93" s="8">
        <v>0</v>
      </c>
      <c r="AQ93" s="8">
        <v>0</v>
      </c>
      <c r="AR93" s="8">
        <v>0</v>
      </c>
      <c r="AS93" s="8">
        <f>SUM(Tabela2[[#This Row],[Mg15]:[U]])</f>
        <v>1.0004932237423894</v>
      </c>
    </row>
    <row r="94" spans="1:45" x14ac:dyDescent="0.25">
      <c r="B94" s="6" t="s">
        <v>155</v>
      </c>
      <c r="C94" s="8" t="s">
        <v>107</v>
      </c>
      <c r="D94" s="8"/>
      <c r="E94" s="8"/>
      <c r="F94" s="8"/>
      <c r="G94" s="8">
        <v>0</v>
      </c>
      <c r="H94" s="8">
        <v>1.4E-2</v>
      </c>
      <c r="I94" s="8">
        <v>0</v>
      </c>
      <c r="J94" s="8">
        <v>0</v>
      </c>
      <c r="K94" s="8">
        <v>0</v>
      </c>
      <c r="L94" s="8">
        <v>2.5000000000000001E-2</v>
      </c>
      <c r="M94" s="8">
        <v>0.28100000000000003</v>
      </c>
      <c r="N94" s="8"/>
      <c r="O94" s="8">
        <v>8.4000000000000005E-2</v>
      </c>
      <c r="P94" s="8">
        <v>1.337</v>
      </c>
      <c r="Q94" s="8">
        <v>97.088999999999999</v>
      </c>
      <c r="R94" s="8">
        <v>0</v>
      </c>
      <c r="S94" s="8">
        <v>0.41699999999999998</v>
      </c>
      <c r="T94" s="8">
        <v>4.0000000000000001E-3</v>
      </c>
      <c r="U94" s="8"/>
      <c r="V94" s="8"/>
      <c r="W94" s="8">
        <v>7.2999999999999995E-2</v>
      </c>
      <c r="X94" s="25">
        <f>SUM(Tabela2[[#This Row],[K2O   ]:[In2O3]])</f>
        <v>99.323999999999998</v>
      </c>
      <c r="Y94" s="8"/>
      <c r="Z94" s="8"/>
      <c r="AA94" s="8">
        <v>0</v>
      </c>
      <c r="AB94" s="8">
        <v>4.147025979287223E-4</v>
      </c>
      <c r="AC94" s="8">
        <v>0</v>
      </c>
      <c r="AD94" s="8">
        <v>0</v>
      </c>
      <c r="AE94" s="8">
        <v>0</v>
      </c>
      <c r="AF94" s="8">
        <v>0</v>
      </c>
      <c r="AG94" s="8">
        <v>5.3220439054899862E-4</v>
      </c>
      <c r="AH94" s="8">
        <v>5.906461592561257E-3</v>
      </c>
      <c r="AI94" s="8">
        <v>0</v>
      </c>
      <c r="AJ94" s="8">
        <v>0</v>
      </c>
      <c r="AK94" s="8">
        <v>1.0294427503350228E-3</v>
      </c>
      <c r="AL94" s="8">
        <v>1.5191633209137146E-2</v>
      </c>
      <c r="AM94" s="8">
        <v>0.97284892344299545</v>
      </c>
      <c r="AN94" s="8">
        <v>0</v>
      </c>
      <c r="AO94" s="8">
        <v>2.8501200350868517E-3</v>
      </c>
      <c r="AP94" s="8">
        <v>2.6054874258566957E-5</v>
      </c>
      <c r="AQ94" s="8">
        <v>0</v>
      </c>
      <c r="AR94" s="8">
        <v>0</v>
      </c>
      <c r="AS94" s="8">
        <f>SUM(Tabela2[[#This Row],[Mg15]:[U]])</f>
        <v>0.998799542892852</v>
      </c>
    </row>
    <row r="95" spans="1:45" ht="15.75" customHeight="1" x14ac:dyDescent="0.25">
      <c r="B95" s="6" t="s">
        <v>156</v>
      </c>
      <c r="C95" s="8" t="s">
        <v>107</v>
      </c>
      <c r="D95" s="8"/>
      <c r="E95" s="8"/>
      <c r="F95" s="8"/>
      <c r="G95" s="8">
        <v>3.3000000000000002E-2</v>
      </c>
      <c r="H95" s="8">
        <v>0.02</v>
      </c>
      <c r="I95" s="8">
        <v>0</v>
      </c>
      <c r="J95" s="8">
        <v>1.7999999999999999E-2</v>
      </c>
      <c r="K95" s="8">
        <v>0</v>
      </c>
      <c r="L95" s="8">
        <v>4.1000000000000002E-2</v>
      </c>
      <c r="M95" s="8">
        <v>0.30599999999999999</v>
      </c>
      <c r="N95" s="8"/>
      <c r="O95" s="8">
        <v>0.104</v>
      </c>
      <c r="P95" s="8">
        <v>1.1719999999999999</v>
      </c>
      <c r="Q95" s="8">
        <v>98.024000000000001</v>
      </c>
      <c r="R95" s="8">
        <v>0</v>
      </c>
      <c r="S95" s="8">
        <v>0.41399999999999998</v>
      </c>
      <c r="T95" s="8">
        <v>0</v>
      </c>
      <c r="U95" s="8"/>
      <c r="V95" s="8"/>
      <c r="W95" s="8">
        <v>5.8999999999999997E-2</v>
      </c>
      <c r="X95" s="25">
        <f>SUM(Tabela2[[#This Row],[K2O   ]:[In2O3]])</f>
        <v>100.191</v>
      </c>
      <c r="Y95" s="8"/>
      <c r="Z95" s="8"/>
      <c r="AA95" s="8">
        <v>1.2257996319418704E-3</v>
      </c>
      <c r="AB95" s="8">
        <v>5.8733074649073419E-4</v>
      </c>
      <c r="AC95" s="8">
        <v>0</v>
      </c>
      <c r="AD95" s="8">
        <v>0</v>
      </c>
      <c r="AE95" s="8">
        <v>3.9080910544693248E-4</v>
      </c>
      <c r="AF95" s="8">
        <v>0</v>
      </c>
      <c r="AG95" s="8">
        <v>8.6529923871494791E-4</v>
      </c>
      <c r="AH95" s="8">
        <v>6.3765608933840706E-3</v>
      </c>
      <c r="AI95" s="8">
        <v>0</v>
      </c>
      <c r="AJ95" s="8">
        <v>0</v>
      </c>
      <c r="AK95" s="8">
        <v>1.2635728136366987E-3</v>
      </c>
      <c r="AL95" s="8">
        <v>1.3202150859655974E-2</v>
      </c>
      <c r="AM95" s="8">
        <v>0.97375974225569972</v>
      </c>
      <c r="AN95" s="8">
        <v>0</v>
      </c>
      <c r="AO95" s="8">
        <v>2.8052492680959852E-3</v>
      </c>
      <c r="AP95" s="8">
        <v>0</v>
      </c>
      <c r="AQ95" s="8">
        <v>0</v>
      </c>
      <c r="AR95" s="8">
        <v>0</v>
      </c>
      <c r="AS95" s="8">
        <f>SUM(Tabela2[[#This Row],[Mg15]:[U]])</f>
        <v>1.000476514813067</v>
      </c>
    </row>
    <row r="96" spans="1:45" x14ac:dyDescent="0.25">
      <c r="B96" s="6" t="s">
        <v>157</v>
      </c>
      <c r="C96" s="8" t="s">
        <v>107</v>
      </c>
      <c r="D96" s="8"/>
      <c r="E96" s="8"/>
      <c r="F96" s="8"/>
      <c r="G96" s="8">
        <v>2.5000000000000001E-2</v>
      </c>
      <c r="H96" s="8">
        <v>8.0000000000000002E-3</v>
      </c>
      <c r="I96" s="8">
        <v>0</v>
      </c>
      <c r="J96" s="8">
        <v>6.0000000000000001E-3</v>
      </c>
      <c r="K96" s="8">
        <v>0</v>
      </c>
      <c r="L96" s="8">
        <v>5.0000000000000001E-3</v>
      </c>
      <c r="M96" s="8">
        <v>4.4999999999999998E-2</v>
      </c>
      <c r="N96" s="8"/>
      <c r="O96" s="8">
        <v>0.13200000000000001</v>
      </c>
      <c r="P96" s="8">
        <v>2.7E-2</v>
      </c>
      <c r="Q96" s="8">
        <v>99.522000000000006</v>
      </c>
      <c r="R96" s="8">
        <v>0</v>
      </c>
      <c r="S96" s="8">
        <v>0.36699999999999999</v>
      </c>
      <c r="T96" s="8">
        <v>0</v>
      </c>
      <c r="U96" s="8"/>
      <c r="V96" s="8"/>
      <c r="W96" s="8">
        <v>4.2999999999999997E-2</v>
      </c>
      <c r="X96" s="25">
        <f>SUM(Tabela2[[#This Row],[K2O   ]:[In2O3]])</f>
        <v>100.18000000000002</v>
      </c>
      <c r="Y96" s="8"/>
      <c r="Z96" s="8"/>
      <c r="AA96" s="8">
        <v>9.3330918426904534E-4</v>
      </c>
      <c r="AB96" s="8">
        <v>2.3611452919959644E-4</v>
      </c>
      <c r="AC96" s="8">
        <v>0</v>
      </c>
      <c r="AD96" s="8">
        <v>0</v>
      </c>
      <c r="AE96" s="8">
        <v>1.3092524738809113E-4</v>
      </c>
      <c r="AF96" s="8">
        <v>0</v>
      </c>
      <c r="AG96" s="8">
        <v>1.0605531870073219E-4</v>
      </c>
      <c r="AH96" s="8">
        <v>9.4244840287643786E-4</v>
      </c>
      <c r="AI96" s="8">
        <v>0</v>
      </c>
      <c r="AJ96" s="8">
        <v>0</v>
      </c>
      <c r="AK96" s="8">
        <v>1.6118359922390455E-3</v>
      </c>
      <c r="AL96" s="8">
        <v>3.056756382562444E-4</v>
      </c>
      <c r="AM96" s="8">
        <v>0.99361576698088128</v>
      </c>
      <c r="AN96" s="8">
        <v>0</v>
      </c>
      <c r="AO96" s="8">
        <v>2.4992929549564669E-3</v>
      </c>
      <c r="AP96" s="8">
        <v>0</v>
      </c>
      <c r="AQ96" s="8">
        <v>0</v>
      </c>
      <c r="AR96" s="8">
        <v>0</v>
      </c>
      <c r="AS96" s="8">
        <f>SUM(Tabela2[[#This Row],[Mg15]:[U]])</f>
        <v>1.000381424248767</v>
      </c>
    </row>
    <row r="97" spans="2:45" x14ac:dyDescent="0.25">
      <c r="B97" s="6" t="s">
        <v>158</v>
      </c>
      <c r="C97" s="8" t="s">
        <v>107</v>
      </c>
      <c r="D97" s="8"/>
      <c r="E97" s="8"/>
      <c r="F97" s="8"/>
      <c r="G97" s="8">
        <v>2E-3</v>
      </c>
      <c r="H97" s="8">
        <v>3.5999999999999997E-2</v>
      </c>
      <c r="I97" s="8">
        <v>4.2000000000000003E-2</v>
      </c>
      <c r="J97" s="8">
        <v>1.9E-2</v>
      </c>
      <c r="K97" s="8">
        <v>0</v>
      </c>
      <c r="L97" s="8">
        <v>5.5E-2</v>
      </c>
      <c r="M97" s="8">
        <v>0.47799999999999998</v>
      </c>
      <c r="N97" s="8"/>
      <c r="O97" s="8">
        <v>0.106</v>
      </c>
      <c r="P97" s="8">
        <v>1.4179999999999999</v>
      </c>
      <c r="Q97" s="8">
        <v>95.278999999999996</v>
      </c>
      <c r="R97" s="8">
        <v>0</v>
      </c>
      <c r="S97" s="8">
        <v>1.133</v>
      </c>
      <c r="T97" s="8">
        <v>7.0000000000000001E-3</v>
      </c>
      <c r="U97" s="8"/>
      <c r="V97" s="8"/>
      <c r="W97" s="8">
        <v>4.1000000000000002E-2</v>
      </c>
      <c r="X97" s="25">
        <f>SUM(Tabela2[[#This Row],[K2O   ]:[In2O3]])</f>
        <v>98.616</v>
      </c>
      <c r="Y97" s="8"/>
      <c r="Z97" s="8"/>
      <c r="AA97" s="8">
        <v>7.5447438644267567E-5</v>
      </c>
      <c r="AB97" s="8">
        <v>1.073653637478847E-3</v>
      </c>
      <c r="AC97" s="8">
        <v>0</v>
      </c>
      <c r="AD97" s="8">
        <v>1.1387499896210306E-3</v>
      </c>
      <c r="AE97" s="8">
        <v>4.1894279690493234E-4</v>
      </c>
      <c r="AF97" s="8">
        <v>0</v>
      </c>
      <c r="AG97" s="8">
        <v>1.1788379609328401E-3</v>
      </c>
      <c r="AH97" s="8">
        <v>1.011583972190554E-2</v>
      </c>
      <c r="AI97" s="8">
        <v>0</v>
      </c>
      <c r="AJ97" s="8">
        <v>0</v>
      </c>
      <c r="AK97" s="8">
        <v>1.3079217364236403E-3</v>
      </c>
      <c r="AL97" s="8">
        <v>1.6221920489154794E-2</v>
      </c>
      <c r="AM97" s="8">
        <v>0.96122607592951426</v>
      </c>
      <c r="AN97" s="8">
        <v>0</v>
      </c>
      <c r="AO97" s="8">
        <v>7.7966849339747551E-3</v>
      </c>
      <c r="AP97" s="8">
        <v>4.5907115873609542E-5</v>
      </c>
      <c r="AQ97" s="8">
        <v>0</v>
      </c>
      <c r="AR97" s="8">
        <v>0</v>
      </c>
      <c r="AS97" s="8">
        <f>SUM(Tabela2[[#This Row],[Mg15]:[U]])</f>
        <v>1.0005999817504285</v>
      </c>
    </row>
    <row r="98" spans="2:45" x14ac:dyDescent="0.25">
      <c r="B98" s="6" t="s">
        <v>159</v>
      </c>
      <c r="C98" s="8" t="s">
        <v>107</v>
      </c>
      <c r="D98" s="8"/>
      <c r="E98" s="8"/>
      <c r="F98" s="8"/>
      <c r="G98" s="8">
        <v>0</v>
      </c>
      <c r="H98" s="8">
        <v>3.6999999999999998E-2</v>
      </c>
      <c r="I98" s="8">
        <v>0</v>
      </c>
      <c r="J98" s="8">
        <v>1.6E-2</v>
      </c>
      <c r="K98" s="8">
        <v>0</v>
      </c>
      <c r="L98" s="8">
        <v>3.6999999999999998E-2</v>
      </c>
      <c r="M98" s="8">
        <v>0.34799999999999998</v>
      </c>
      <c r="N98" s="8"/>
      <c r="O98" s="8">
        <v>0.107</v>
      </c>
      <c r="P98" s="8">
        <v>1.2430000000000001</v>
      </c>
      <c r="Q98" s="8">
        <v>97.429000000000002</v>
      </c>
      <c r="R98" s="8">
        <v>0</v>
      </c>
      <c r="S98" s="8">
        <v>1.2010000000000001</v>
      </c>
      <c r="T98" s="8">
        <v>0</v>
      </c>
      <c r="U98" s="8"/>
      <c r="V98" s="8"/>
      <c r="W98" s="8">
        <v>4.5999999999999999E-2</v>
      </c>
      <c r="X98" s="25">
        <f>SUM(Tabela2[[#This Row],[K2O   ]:[In2O3]])</f>
        <v>100.464</v>
      </c>
      <c r="Y98" s="8"/>
      <c r="Z98" s="8"/>
      <c r="AA98" s="8">
        <v>0</v>
      </c>
      <c r="AB98" s="8">
        <v>1.0844843032355655E-3</v>
      </c>
      <c r="AC98" s="8">
        <v>0</v>
      </c>
      <c r="AD98" s="8">
        <v>0</v>
      </c>
      <c r="AE98" s="8">
        <v>3.4672164687684774E-4</v>
      </c>
      <c r="AF98" s="8">
        <v>0</v>
      </c>
      <c r="AG98" s="8">
        <v>7.7938670725925623E-4</v>
      </c>
      <c r="AH98" s="8">
        <v>7.2379092626968615E-3</v>
      </c>
      <c r="AI98" s="8">
        <v>0</v>
      </c>
      <c r="AJ98" s="8">
        <v>0</v>
      </c>
      <c r="AK98" s="8">
        <v>1.2975363018008076E-3</v>
      </c>
      <c r="AL98" s="8">
        <v>1.397516723241682E-2</v>
      </c>
      <c r="AM98" s="8">
        <v>0.96599848596052995</v>
      </c>
      <c r="AN98" s="8">
        <v>0</v>
      </c>
      <c r="AO98" s="8">
        <v>8.1223729996686336E-3</v>
      </c>
      <c r="AP98" s="8">
        <v>0</v>
      </c>
      <c r="AQ98" s="8">
        <v>0</v>
      </c>
      <c r="AR98" s="8">
        <v>0</v>
      </c>
      <c r="AS98" s="8">
        <f>SUM(Tabela2[[#This Row],[Mg15]:[U]])</f>
        <v>0.99884206441448475</v>
      </c>
    </row>
    <row r="99" spans="2:45" x14ac:dyDescent="0.25">
      <c r="B99" s="6" t="s">
        <v>160</v>
      </c>
      <c r="C99" s="8" t="s">
        <v>107</v>
      </c>
      <c r="D99" s="8"/>
      <c r="E99" s="8"/>
      <c r="F99" s="8"/>
      <c r="G99" s="8">
        <v>2.1000000000000001E-2</v>
      </c>
      <c r="H99" s="8">
        <v>6.2E-2</v>
      </c>
      <c r="I99" s="8">
        <v>1.7999999999999999E-2</v>
      </c>
      <c r="J99" s="8">
        <v>0.03</v>
      </c>
      <c r="K99" s="8">
        <v>1.4999999999999999E-2</v>
      </c>
      <c r="L99" s="8">
        <v>6.9000000000000006E-2</v>
      </c>
      <c r="M99" s="8">
        <v>0.42899999999999999</v>
      </c>
      <c r="N99" s="8"/>
      <c r="O99" s="8">
        <v>0.157</v>
      </c>
      <c r="P99" s="8">
        <v>1.1000000000000001</v>
      </c>
      <c r="Q99" s="8">
        <v>95.796000000000006</v>
      </c>
      <c r="R99" s="8">
        <v>0</v>
      </c>
      <c r="S99" s="8">
        <v>1.125</v>
      </c>
      <c r="T99" s="8">
        <v>8.0000000000000002E-3</v>
      </c>
      <c r="U99" s="8"/>
      <c r="V99" s="8"/>
      <c r="W99" s="8">
        <v>4.8000000000000001E-2</v>
      </c>
      <c r="X99" s="25">
        <f>SUM(Tabela2[[#This Row],[K2O   ]:[In2O3]])</f>
        <v>98.878</v>
      </c>
      <c r="Y99" s="8"/>
      <c r="Z99" s="8"/>
      <c r="AA99" s="8">
        <v>7.9065453033872921E-4</v>
      </c>
      <c r="AB99" s="8">
        <v>1.845467292952824E-3</v>
      </c>
      <c r="AC99" s="8">
        <v>0</v>
      </c>
      <c r="AD99" s="8">
        <v>4.8708478616928352E-4</v>
      </c>
      <c r="AE99" s="8">
        <v>6.6019973495978746E-4</v>
      </c>
      <c r="AF99" s="8">
        <v>2.8500359757586453E-4</v>
      </c>
      <c r="AG99" s="8">
        <v>1.4760241997306589E-3</v>
      </c>
      <c r="AH99" s="8">
        <v>9.0611704356310333E-3</v>
      </c>
      <c r="AI99" s="8">
        <v>0</v>
      </c>
      <c r="AJ99" s="8">
        <v>0</v>
      </c>
      <c r="AK99" s="8">
        <v>1.9334302476241376E-3</v>
      </c>
      <c r="AL99" s="8">
        <v>1.2559480813446898E-2</v>
      </c>
      <c r="AM99" s="8">
        <v>0.96455876710955291</v>
      </c>
      <c r="AN99" s="8">
        <v>0</v>
      </c>
      <c r="AO99" s="8">
        <v>7.7265489674263332E-3</v>
      </c>
      <c r="AP99" s="8">
        <v>5.2363048190849159E-5</v>
      </c>
      <c r="AQ99" s="8">
        <v>0</v>
      </c>
      <c r="AR99" s="8">
        <v>0</v>
      </c>
      <c r="AS99" s="8">
        <f>SUM(Tabela2[[#This Row],[Mg15]:[U]])</f>
        <v>1.0014361947635992</v>
      </c>
    </row>
    <row r="100" spans="2:45" x14ac:dyDescent="0.25">
      <c r="B100" s="6" t="s">
        <v>161</v>
      </c>
      <c r="C100" s="8" t="s">
        <v>107</v>
      </c>
      <c r="D100" s="8"/>
      <c r="E100" s="8"/>
      <c r="F100" s="8"/>
      <c r="G100" s="8">
        <v>1E-3</v>
      </c>
      <c r="H100" s="8">
        <v>0</v>
      </c>
      <c r="I100" s="8">
        <v>1.7000000000000001E-2</v>
      </c>
      <c r="J100" s="8">
        <v>1.7000000000000001E-2</v>
      </c>
      <c r="K100" s="8">
        <v>0</v>
      </c>
      <c r="L100" s="8">
        <v>0</v>
      </c>
      <c r="M100" s="8">
        <v>0.11799999999999999</v>
      </c>
      <c r="N100" s="8"/>
      <c r="O100" s="8">
        <v>0.20799999999999999</v>
      </c>
      <c r="P100" s="8">
        <v>0.14000000000000001</v>
      </c>
      <c r="Q100" s="8">
        <v>98.242000000000004</v>
      </c>
      <c r="R100" s="8">
        <v>0</v>
      </c>
      <c r="S100" s="8">
        <v>0.8</v>
      </c>
      <c r="T100" s="8">
        <v>0</v>
      </c>
      <c r="U100" s="8"/>
      <c r="V100" s="8"/>
      <c r="W100" s="8">
        <v>5.5E-2</v>
      </c>
      <c r="X100" s="25">
        <f>SUM(Tabela2[[#This Row],[K2O   ]:[In2O3]])</f>
        <v>99.598000000000013</v>
      </c>
      <c r="Y100" s="8"/>
      <c r="Z100" s="8"/>
      <c r="AA100" s="8">
        <v>3.7560428150415206E-5</v>
      </c>
      <c r="AB100" s="8">
        <v>0</v>
      </c>
      <c r="AC100" s="8">
        <v>0</v>
      </c>
      <c r="AD100" s="8">
        <v>4.5892746179165069E-4</v>
      </c>
      <c r="AE100" s="8">
        <v>3.7322100452792493E-4</v>
      </c>
      <c r="AF100" s="8">
        <v>0</v>
      </c>
      <c r="AG100" s="8">
        <v>0</v>
      </c>
      <c r="AH100" s="8">
        <v>2.4864061972927629E-3</v>
      </c>
      <c r="AI100" s="8">
        <v>0</v>
      </c>
      <c r="AJ100" s="8">
        <v>0</v>
      </c>
      <c r="AK100" s="8">
        <v>2.5553786168783996E-3</v>
      </c>
      <c r="AL100" s="8">
        <v>1.5946673504267359E-3</v>
      </c>
      <c r="AM100" s="8">
        <v>0.98682825966228871</v>
      </c>
      <c r="AN100" s="8">
        <v>0</v>
      </c>
      <c r="AO100" s="8">
        <v>5.4813317886288782E-3</v>
      </c>
      <c r="AP100" s="8">
        <v>0</v>
      </c>
      <c r="AQ100" s="8">
        <v>0</v>
      </c>
      <c r="AR100" s="8">
        <v>0</v>
      </c>
      <c r="AS100" s="8">
        <f>SUM(Tabela2[[#This Row],[Mg15]:[U]])</f>
        <v>0.99981575250998544</v>
      </c>
    </row>
    <row r="101" spans="2:45" x14ac:dyDescent="0.25">
      <c r="B101" s="6" t="s">
        <v>162</v>
      </c>
      <c r="C101" s="8" t="s">
        <v>107</v>
      </c>
      <c r="D101" s="8"/>
      <c r="E101" s="8"/>
      <c r="F101" s="8"/>
      <c r="G101" s="8">
        <v>0</v>
      </c>
      <c r="H101" s="8">
        <v>1.7999999999999999E-2</v>
      </c>
      <c r="I101" s="8">
        <v>0</v>
      </c>
      <c r="J101" s="8">
        <v>3.5999999999999997E-2</v>
      </c>
      <c r="K101" s="8">
        <v>1.4E-2</v>
      </c>
      <c r="L101" s="8">
        <v>0.03</v>
      </c>
      <c r="M101" s="8">
        <v>0.59</v>
      </c>
      <c r="N101" s="8"/>
      <c r="O101" s="8">
        <v>0.107</v>
      </c>
      <c r="P101" s="8">
        <v>1.772</v>
      </c>
      <c r="Q101" s="8">
        <v>95.635999999999996</v>
      </c>
      <c r="R101" s="8">
        <v>0</v>
      </c>
      <c r="S101" s="8">
        <v>1.423</v>
      </c>
      <c r="T101" s="8">
        <v>0</v>
      </c>
      <c r="U101" s="8"/>
      <c r="V101" s="8"/>
      <c r="W101" s="8">
        <v>4.8000000000000001E-2</v>
      </c>
      <c r="X101" s="25">
        <f>SUM(Tabela2[[#This Row],[K2O   ]:[In2O3]])</f>
        <v>99.674000000000007</v>
      </c>
      <c r="Y101" s="8"/>
      <c r="Z101" s="8"/>
      <c r="AA101" s="8">
        <v>0</v>
      </c>
      <c r="AB101" s="8">
        <v>5.3069361817534245E-4</v>
      </c>
      <c r="AC101" s="8">
        <v>0</v>
      </c>
      <c r="AD101" s="8">
        <v>0</v>
      </c>
      <c r="AE101" s="8">
        <v>7.8471741074042148E-4</v>
      </c>
      <c r="AF101" s="8">
        <v>2.6347767082023353E-4</v>
      </c>
      <c r="AG101" s="8">
        <v>6.3565627521326132E-4</v>
      </c>
      <c r="AH101" s="8">
        <v>1.2343425939246897E-2</v>
      </c>
      <c r="AI101" s="8">
        <v>0</v>
      </c>
      <c r="AJ101" s="8">
        <v>0</v>
      </c>
      <c r="AK101" s="8">
        <v>1.3051767558756651E-3</v>
      </c>
      <c r="AL101" s="8">
        <v>2.00400783913002E-2</v>
      </c>
      <c r="AM101" s="8">
        <v>0.95380461107041414</v>
      </c>
      <c r="AN101" s="8">
        <v>0</v>
      </c>
      <c r="AO101" s="8">
        <v>9.6804297078784875E-3</v>
      </c>
      <c r="AP101" s="8">
        <v>0</v>
      </c>
      <c r="AQ101" s="8">
        <v>0</v>
      </c>
      <c r="AR101" s="8">
        <v>0</v>
      </c>
      <c r="AS101" s="8">
        <f>SUM(Tabela2[[#This Row],[Mg15]:[U]])</f>
        <v>0.99938826683966464</v>
      </c>
    </row>
    <row r="102" spans="2:45" x14ac:dyDescent="0.25">
      <c r="B102" s="6" t="s">
        <v>163</v>
      </c>
      <c r="C102" s="8" t="s">
        <v>107</v>
      </c>
      <c r="D102" s="8"/>
      <c r="E102" s="8"/>
      <c r="F102" s="8"/>
      <c r="G102" s="8">
        <v>4.2000000000000003E-2</v>
      </c>
      <c r="H102" s="8">
        <v>1.4E-2</v>
      </c>
      <c r="I102" s="8">
        <v>7.0000000000000001E-3</v>
      </c>
      <c r="J102" s="8">
        <v>2.1000000000000001E-2</v>
      </c>
      <c r="K102" s="8">
        <v>1.4E-2</v>
      </c>
      <c r="L102" s="8">
        <v>1.2999999999999999E-2</v>
      </c>
      <c r="M102" s="8">
        <v>0.42499999999999999</v>
      </c>
      <c r="N102" s="8"/>
      <c r="O102" s="8">
        <v>8.2000000000000003E-2</v>
      </c>
      <c r="P102" s="8">
        <v>1.5069999999999999</v>
      </c>
      <c r="Q102" s="8">
        <v>96.837000000000003</v>
      </c>
      <c r="R102" s="8">
        <v>0</v>
      </c>
      <c r="S102" s="8">
        <v>0.98199999999999998</v>
      </c>
      <c r="T102" s="8">
        <v>2.1999999999999999E-2</v>
      </c>
      <c r="U102" s="8"/>
      <c r="V102" s="8"/>
      <c r="W102" s="8">
        <v>6.9000000000000006E-2</v>
      </c>
      <c r="X102" s="25">
        <f>SUM(Tabela2[[#This Row],[K2O   ]:[In2O3]])</f>
        <v>100.03500000000001</v>
      </c>
      <c r="Y102" s="8"/>
      <c r="Z102" s="8"/>
      <c r="AA102" s="8">
        <v>1.5615664507369217E-3</v>
      </c>
      <c r="AB102" s="8">
        <v>4.1151570037943413E-4</v>
      </c>
      <c r="AC102" s="8">
        <v>0</v>
      </c>
      <c r="AD102" s="8">
        <v>1.8705693338457553E-4</v>
      </c>
      <c r="AE102" s="8">
        <v>4.5637000873178873E-4</v>
      </c>
      <c r="AF102" s="8">
        <v>2.6268231148201605E-4</v>
      </c>
      <c r="AG102" s="8">
        <v>2.746195492387545E-4</v>
      </c>
      <c r="AH102" s="8">
        <v>8.864610289491863E-3</v>
      </c>
      <c r="AI102" s="8">
        <v>0</v>
      </c>
      <c r="AJ102" s="8">
        <v>0</v>
      </c>
      <c r="AK102" s="8">
        <v>9.9720952737268956E-4</v>
      </c>
      <c r="AL102" s="8">
        <v>1.6991666069322401E-2</v>
      </c>
      <c r="AM102" s="8">
        <v>0.96286711530908964</v>
      </c>
      <c r="AN102" s="8">
        <v>0</v>
      </c>
      <c r="AO102" s="8">
        <v>6.66021481877119E-3</v>
      </c>
      <c r="AP102" s="8">
        <v>1.4220056578619075E-4</v>
      </c>
      <c r="AQ102" s="8">
        <v>0</v>
      </c>
      <c r="AR102" s="8">
        <v>0</v>
      </c>
      <c r="AS102" s="8">
        <f>SUM(Tabela2[[#This Row],[Mg15]:[U]])</f>
        <v>0.9996768275337875</v>
      </c>
    </row>
    <row r="103" spans="2:45" x14ac:dyDescent="0.25">
      <c r="B103" s="6" t="s">
        <v>164</v>
      </c>
      <c r="C103" s="8" t="s">
        <v>107</v>
      </c>
      <c r="D103" s="8"/>
      <c r="E103" s="8"/>
      <c r="F103" s="8"/>
      <c r="G103" s="8">
        <v>2.5999999999999999E-2</v>
      </c>
      <c r="H103" s="8">
        <v>2E-3</v>
      </c>
      <c r="I103" s="8">
        <v>8.9999999999999993E-3</v>
      </c>
      <c r="J103" s="8">
        <v>0</v>
      </c>
      <c r="K103" s="8">
        <v>0</v>
      </c>
      <c r="L103" s="8">
        <v>4.5999999999999999E-2</v>
      </c>
      <c r="M103" s="8">
        <v>4.5999999999999999E-2</v>
      </c>
      <c r="N103" s="8"/>
      <c r="O103" s="8">
        <v>0.13</v>
      </c>
      <c r="P103" s="8">
        <v>6.3E-2</v>
      </c>
      <c r="Q103" s="8">
        <v>99.632999999999996</v>
      </c>
      <c r="R103" s="8">
        <v>1.0999999999999999E-2</v>
      </c>
      <c r="S103" s="8">
        <v>0.53800000000000003</v>
      </c>
      <c r="T103" s="8">
        <v>5.6000000000000001E-2</v>
      </c>
      <c r="U103" s="8"/>
      <c r="V103" s="8"/>
      <c r="W103" s="8">
        <v>0.05</v>
      </c>
      <c r="X103" s="25">
        <f>SUM(Tabela2[[#This Row],[K2O   ]:[In2O3]])</f>
        <v>100.60999999999999</v>
      </c>
      <c r="Y103" s="8"/>
      <c r="Z103" s="8"/>
      <c r="AA103" s="8">
        <v>9.667015949155059E-4</v>
      </c>
      <c r="AB103" s="8">
        <v>5.8789027621567159E-5</v>
      </c>
      <c r="AC103" s="8">
        <v>0</v>
      </c>
      <c r="AD103" s="8">
        <v>2.4050615060544931E-4</v>
      </c>
      <c r="AE103" s="8">
        <v>0</v>
      </c>
      <c r="AF103" s="8">
        <v>0</v>
      </c>
      <c r="AG103" s="8">
        <v>9.7174840618496601E-4</v>
      </c>
      <c r="AH103" s="8">
        <v>9.5948117205493669E-4</v>
      </c>
      <c r="AI103" s="8">
        <v>0</v>
      </c>
      <c r="AJ103" s="8">
        <v>0</v>
      </c>
      <c r="AK103" s="8">
        <v>1.5809707197901894E-3</v>
      </c>
      <c r="AL103" s="8">
        <v>7.1034801182420229E-4</v>
      </c>
      <c r="AM103" s="8">
        <v>0.99068626739435872</v>
      </c>
      <c r="AN103" s="8">
        <v>1.0190538206962317E-4</v>
      </c>
      <c r="AO103" s="8">
        <v>3.6489417679627717E-3</v>
      </c>
      <c r="AP103" s="8">
        <v>3.6197166728916663E-4</v>
      </c>
      <c r="AQ103" s="8">
        <v>0</v>
      </c>
      <c r="AR103" s="8">
        <v>0</v>
      </c>
      <c r="AS103" s="8">
        <f>SUM(Tabela2[[#This Row],[Mg15]:[U]])</f>
        <v>1.0002876312946771</v>
      </c>
    </row>
    <row r="104" spans="2:45" ht="16.5" customHeight="1" x14ac:dyDescent="0.25">
      <c r="B104" s="6" t="s">
        <v>165</v>
      </c>
      <c r="C104" s="8" t="s">
        <v>107</v>
      </c>
      <c r="D104" s="8"/>
      <c r="E104" s="8"/>
      <c r="F104" s="8"/>
      <c r="G104" s="8">
        <v>0</v>
      </c>
      <c r="H104" s="8">
        <v>5.1999999999999998E-2</v>
      </c>
      <c r="I104" s="8">
        <v>0</v>
      </c>
      <c r="J104" s="8">
        <v>8.9999999999999993E-3</v>
      </c>
      <c r="K104" s="8">
        <v>0</v>
      </c>
      <c r="L104" s="8">
        <v>0</v>
      </c>
      <c r="M104" s="8">
        <v>0.19400000000000001</v>
      </c>
      <c r="N104" s="8"/>
      <c r="O104" s="8">
        <v>0.104</v>
      </c>
      <c r="P104" s="8">
        <v>0.44900000000000001</v>
      </c>
      <c r="Q104" s="8">
        <v>98.451999999999998</v>
      </c>
      <c r="R104" s="8">
        <v>0</v>
      </c>
      <c r="S104" s="8">
        <v>0.28100000000000003</v>
      </c>
      <c r="T104" s="8">
        <v>0</v>
      </c>
      <c r="U104" s="8"/>
      <c r="V104" s="8"/>
      <c r="W104" s="8">
        <v>6.2E-2</v>
      </c>
      <c r="X104" s="25">
        <f>SUM(Tabela2[[#This Row],[K2O   ]:[In2O3]])</f>
        <v>99.603000000000009</v>
      </c>
      <c r="Y104" s="8"/>
      <c r="Z104" s="8"/>
      <c r="AA104" s="8">
        <v>0</v>
      </c>
      <c r="AB104" s="8">
        <v>1.5404766759555761E-3</v>
      </c>
      <c r="AC104" s="8">
        <v>0</v>
      </c>
      <c r="AD104" s="8">
        <v>0</v>
      </c>
      <c r="AE104" s="8">
        <v>1.9712137538842848E-4</v>
      </c>
      <c r="AF104" s="8">
        <v>0</v>
      </c>
      <c r="AG104" s="8">
        <v>0</v>
      </c>
      <c r="AH104" s="8">
        <v>4.0781749946039647E-3</v>
      </c>
      <c r="AI104" s="8">
        <v>0</v>
      </c>
      <c r="AJ104" s="8">
        <v>0</v>
      </c>
      <c r="AK104" s="8">
        <v>1.2746745531563076E-3</v>
      </c>
      <c r="AL104" s="8">
        <v>5.1022585606664735E-3</v>
      </c>
      <c r="AM104" s="8">
        <v>0.98660424754512122</v>
      </c>
      <c r="AN104" s="8">
        <v>0</v>
      </c>
      <c r="AO104" s="8">
        <v>1.9207749320635736E-3</v>
      </c>
      <c r="AP104" s="8">
        <v>0</v>
      </c>
      <c r="AQ104" s="8">
        <v>0</v>
      </c>
      <c r="AR104" s="8">
        <v>0</v>
      </c>
      <c r="AS104" s="8">
        <f>SUM(Tabela2[[#This Row],[Mg15]:[U]])</f>
        <v>1.0007177286369555</v>
      </c>
    </row>
    <row r="105" spans="2:45" x14ac:dyDescent="0.25">
      <c r="B105" s="6" t="s">
        <v>166</v>
      </c>
      <c r="C105" s="8" t="s">
        <v>107</v>
      </c>
      <c r="D105" s="8"/>
      <c r="E105" s="8"/>
      <c r="F105" s="8"/>
      <c r="G105" s="8">
        <v>2.1000000000000001E-2</v>
      </c>
      <c r="H105" s="8">
        <v>0</v>
      </c>
      <c r="I105" s="8">
        <v>0</v>
      </c>
      <c r="J105" s="8">
        <v>3.3000000000000002E-2</v>
      </c>
      <c r="K105" s="8">
        <v>1E-3</v>
      </c>
      <c r="L105" s="8">
        <v>1.2E-2</v>
      </c>
      <c r="M105" s="8">
        <v>7.0999999999999994E-2</v>
      </c>
      <c r="N105" s="8"/>
      <c r="O105" s="8">
        <v>1.9E-2</v>
      </c>
      <c r="P105" s="8">
        <v>0</v>
      </c>
      <c r="Q105" s="8">
        <v>99.540999999999997</v>
      </c>
      <c r="R105" s="8">
        <v>0.03</v>
      </c>
      <c r="S105" s="8">
        <v>0.47899999999999998</v>
      </c>
      <c r="T105" s="8">
        <v>0</v>
      </c>
      <c r="U105" s="8"/>
      <c r="V105" s="8"/>
      <c r="W105" s="8">
        <v>5.0999999999999997E-2</v>
      </c>
      <c r="X105" s="25">
        <f>SUM(Tabela2[[#This Row],[K2O   ]:[In2O3]])</f>
        <v>100.258</v>
      </c>
      <c r="Y105" s="8"/>
      <c r="Z105" s="8"/>
      <c r="AA105" s="8">
        <v>7.837559816299013E-4</v>
      </c>
      <c r="AB105" s="8">
        <v>0</v>
      </c>
      <c r="AC105" s="8">
        <v>0</v>
      </c>
      <c r="AD105" s="8">
        <v>0</v>
      </c>
      <c r="AE105" s="8">
        <v>7.1988336073390276E-4</v>
      </c>
      <c r="AF105" s="8">
        <v>1.8834460632713877E-5</v>
      </c>
      <c r="AG105" s="8">
        <v>2.5446012598850151E-4</v>
      </c>
      <c r="AH105" s="8">
        <v>1.4865497921343093E-3</v>
      </c>
      <c r="AI105" s="8">
        <v>0</v>
      </c>
      <c r="AJ105" s="8">
        <v>0</v>
      </c>
      <c r="AK105" s="8">
        <v>2.3194048547836761E-4</v>
      </c>
      <c r="AL105" s="8">
        <v>0</v>
      </c>
      <c r="AM105" s="8">
        <v>0.99352184721081904</v>
      </c>
      <c r="AN105" s="8">
        <v>2.7897685735220091E-4</v>
      </c>
      <c r="AO105" s="8">
        <v>3.2610890407622681E-3</v>
      </c>
      <c r="AP105" s="8">
        <v>0</v>
      </c>
      <c r="AQ105" s="8">
        <v>0</v>
      </c>
      <c r="AR105" s="8">
        <v>0</v>
      </c>
      <c r="AS105" s="8">
        <f>SUM(Tabela2[[#This Row],[Mg15]:[U]])</f>
        <v>1.0005573373155312</v>
      </c>
    </row>
    <row r="106" spans="2:45" x14ac:dyDescent="0.25">
      <c r="B106" s="6" t="s">
        <v>167</v>
      </c>
      <c r="C106" s="8" t="s">
        <v>107</v>
      </c>
      <c r="D106" s="8"/>
      <c r="E106" s="8"/>
      <c r="F106" s="8"/>
      <c r="G106" s="8">
        <v>0</v>
      </c>
      <c r="H106" s="8">
        <v>1.2999999999999999E-2</v>
      </c>
      <c r="I106" s="8">
        <v>6.0000000000000001E-3</v>
      </c>
      <c r="J106" s="8">
        <v>6.0000000000000001E-3</v>
      </c>
      <c r="K106" s="8">
        <v>1.9E-2</v>
      </c>
      <c r="L106" s="8">
        <v>3.5999999999999997E-2</v>
      </c>
      <c r="M106" s="8">
        <v>7.2999999999999995E-2</v>
      </c>
      <c r="N106" s="8"/>
      <c r="O106" s="8">
        <v>8.0000000000000002E-3</v>
      </c>
      <c r="P106" s="8">
        <v>4.4999999999999998E-2</v>
      </c>
      <c r="Q106" s="8">
        <v>99.332999999999998</v>
      </c>
      <c r="R106" s="8">
        <v>4.2999999999999997E-2</v>
      </c>
      <c r="S106" s="8">
        <v>0.79900000000000004</v>
      </c>
      <c r="T106" s="8">
        <v>1.2E-2</v>
      </c>
      <c r="U106" s="8"/>
      <c r="V106" s="8"/>
      <c r="W106" s="8">
        <v>7.0999999999999994E-2</v>
      </c>
      <c r="X106" s="25">
        <f>SUM(Tabela2[[#This Row],[K2O   ]:[In2O3]])</f>
        <v>100.46400000000001</v>
      </c>
      <c r="Y106" s="8"/>
      <c r="Z106" s="8"/>
      <c r="AA106" s="8">
        <v>0</v>
      </c>
      <c r="AB106" s="8">
        <v>3.8297671695181323E-4</v>
      </c>
      <c r="AC106" s="8">
        <v>0</v>
      </c>
      <c r="AD106" s="8">
        <v>1.6069326189008148E-4</v>
      </c>
      <c r="AE106" s="8">
        <v>1.3068318114881709E-4</v>
      </c>
      <c r="AF106" s="8">
        <v>3.5729508367365897E-4</v>
      </c>
      <c r="AG106" s="8">
        <v>7.6218648621879654E-4</v>
      </c>
      <c r="AH106" s="8">
        <v>1.5260340487567219E-3</v>
      </c>
      <c r="AI106" s="8">
        <v>0</v>
      </c>
      <c r="AJ106" s="8">
        <v>0</v>
      </c>
      <c r="AK106" s="8">
        <v>9.7506417365561746E-5</v>
      </c>
      <c r="AL106" s="8">
        <v>5.0851746325914773E-4</v>
      </c>
      <c r="AM106" s="8">
        <v>0.9898952171286256</v>
      </c>
      <c r="AN106" s="8">
        <v>3.992414555706385E-4</v>
      </c>
      <c r="AO106" s="8">
        <v>5.4311797272016647E-3</v>
      </c>
      <c r="AP106" s="8">
        <v>7.7737493858344808E-5</v>
      </c>
      <c r="AQ106" s="8">
        <v>0</v>
      </c>
      <c r="AR106" s="8">
        <v>0</v>
      </c>
      <c r="AS106" s="8">
        <f>SUM(Tabela2[[#This Row],[Mg15]:[U]])</f>
        <v>0.99972926846452081</v>
      </c>
    </row>
    <row r="107" spans="2:45" x14ac:dyDescent="0.25">
      <c r="B107" s="6" t="s">
        <v>168</v>
      </c>
      <c r="C107" s="8" t="s">
        <v>107</v>
      </c>
      <c r="D107" s="8"/>
      <c r="E107" s="8"/>
      <c r="F107" s="8"/>
      <c r="G107" s="8">
        <v>2E-3</v>
      </c>
      <c r="H107" s="8">
        <v>1.4999999999999999E-2</v>
      </c>
      <c r="I107" s="8">
        <v>0</v>
      </c>
      <c r="J107" s="8">
        <v>0</v>
      </c>
      <c r="K107" s="8">
        <v>2.5000000000000001E-2</v>
      </c>
      <c r="L107" s="8">
        <v>1.0999999999999999E-2</v>
      </c>
      <c r="M107" s="8">
        <v>6.2E-2</v>
      </c>
      <c r="N107" s="8"/>
      <c r="O107" s="8">
        <v>8.6999999999999994E-2</v>
      </c>
      <c r="P107" s="8">
        <v>7.1999999999999995E-2</v>
      </c>
      <c r="Q107" s="8">
        <v>100.02200000000001</v>
      </c>
      <c r="R107" s="8">
        <v>0</v>
      </c>
      <c r="S107" s="8">
        <v>0.497</v>
      </c>
      <c r="T107" s="8">
        <v>1.2999999999999999E-2</v>
      </c>
      <c r="U107" s="8"/>
      <c r="V107" s="8"/>
      <c r="W107" s="8">
        <v>8.4000000000000005E-2</v>
      </c>
      <c r="X107" s="25">
        <f>SUM(Tabela2[[#This Row],[K2O   ]:[In2O3]])</f>
        <v>100.89000000000001</v>
      </c>
      <c r="Y107" s="8"/>
      <c r="Z107" s="8"/>
      <c r="AA107" s="8">
        <v>7.4171306509351922E-5</v>
      </c>
      <c r="AB107" s="8">
        <v>4.3978902432657721E-4</v>
      </c>
      <c r="AC107" s="8">
        <v>0</v>
      </c>
      <c r="AD107" s="8">
        <v>0</v>
      </c>
      <c r="AE107" s="8">
        <v>0</v>
      </c>
      <c r="AF107" s="8">
        <v>4.6788331270636551E-4</v>
      </c>
      <c r="AG107" s="8">
        <v>2.3177977489061499E-4</v>
      </c>
      <c r="AH107" s="8">
        <v>1.2899033214605628E-3</v>
      </c>
      <c r="AI107" s="8">
        <v>0</v>
      </c>
      <c r="AJ107" s="8">
        <v>0</v>
      </c>
      <c r="AK107" s="8">
        <v>1.0553258428171188E-3</v>
      </c>
      <c r="AL107" s="8">
        <v>8.0974814633382049E-4</v>
      </c>
      <c r="AM107" s="8">
        <v>0.99200832356068802</v>
      </c>
      <c r="AN107" s="8">
        <v>0</v>
      </c>
      <c r="AO107" s="8">
        <v>3.3622336627998502E-3</v>
      </c>
      <c r="AP107" s="8">
        <v>8.3814035130927106E-5</v>
      </c>
      <c r="AQ107" s="8">
        <v>0</v>
      </c>
      <c r="AR107" s="8">
        <v>0</v>
      </c>
      <c r="AS107" s="8">
        <f>SUM(Tabela2[[#This Row],[Mg15]:[U]])</f>
        <v>0.99982297198766323</v>
      </c>
    </row>
    <row r="108" spans="2:45" x14ac:dyDescent="0.25">
      <c r="B108" s="6" t="s">
        <v>169</v>
      </c>
      <c r="C108" s="8" t="s">
        <v>107</v>
      </c>
      <c r="D108" s="8"/>
      <c r="E108" s="8"/>
      <c r="F108" s="8"/>
      <c r="G108" s="8">
        <v>2.9000000000000001E-2</v>
      </c>
      <c r="H108" s="8">
        <v>0</v>
      </c>
      <c r="I108" s="8">
        <v>0</v>
      </c>
      <c r="J108" s="8">
        <v>6.0000000000000001E-3</v>
      </c>
      <c r="K108" s="8">
        <v>0.04</v>
      </c>
      <c r="L108" s="8">
        <v>0</v>
      </c>
      <c r="M108" s="8">
        <v>0.155</v>
      </c>
      <c r="N108" s="8"/>
      <c r="O108" s="8">
        <v>6.8000000000000005E-2</v>
      </c>
      <c r="P108" s="8">
        <v>3.5000000000000003E-2</v>
      </c>
      <c r="Q108" s="8">
        <v>98.603999999999999</v>
      </c>
      <c r="R108" s="8">
        <v>0</v>
      </c>
      <c r="S108" s="8">
        <v>0.96599999999999997</v>
      </c>
      <c r="T108" s="8">
        <v>5.0000000000000001E-3</v>
      </c>
      <c r="U108" s="8"/>
      <c r="V108" s="8"/>
      <c r="W108" s="8">
        <v>4.5999999999999999E-2</v>
      </c>
      <c r="X108" s="25">
        <f>SUM(Tabela2[[#This Row],[K2O   ]:[In2O3]])</f>
        <v>99.953999999999994</v>
      </c>
      <c r="Y108" s="8"/>
      <c r="Z108" s="8"/>
      <c r="AA108" s="8">
        <v>1.0858263675753458E-3</v>
      </c>
      <c r="AB108" s="8">
        <v>0</v>
      </c>
      <c r="AC108" s="8">
        <v>0</v>
      </c>
      <c r="AD108" s="8">
        <v>0</v>
      </c>
      <c r="AE108" s="8">
        <v>1.3131074278811724E-4</v>
      </c>
      <c r="AF108" s="8">
        <v>7.5581236229471096E-4</v>
      </c>
      <c r="AG108" s="8">
        <v>0</v>
      </c>
      <c r="AH108" s="8">
        <v>3.2557692873440109E-3</v>
      </c>
      <c r="AI108" s="8">
        <v>0</v>
      </c>
      <c r="AJ108" s="8">
        <v>0</v>
      </c>
      <c r="AK108" s="8">
        <v>8.3278460025049562E-4</v>
      </c>
      <c r="AL108" s="8">
        <v>3.9741290232523676E-4</v>
      </c>
      <c r="AM108" s="8">
        <v>0.98734917405970501</v>
      </c>
      <c r="AN108" s="8">
        <v>0</v>
      </c>
      <c r="AO108" s="8">
        <v>6.5978901713350064E-3</v>
      </c>
      <c r="AP108" s="8">
        <v>3.2546167415765024E-5</v>
      </c>
      <c r="AQ108" s="8">
        <v>0</v>
      </c>
      <c r="AR108" s="8">
        <v>0</v>
      </c>
      <c r="AS108" s="8">
        <f>SUM(Tabela2[[#This Row],[Mg15]:[U]])</f>
        <v>1.0004385266610336</v>
      </c>
    </row>
    <row r="109" spans="2:45" x14ac:dyDescent="0.25">
      <c r="B109" s="6" t="s">
        <v>170</v>
      </c>
      <c r="C109" s="8" t="s">
        <v>107</v>
      </c>
      <c r="D109" s="8"/>
      <c r="E109" s="8"/>
      <c r="F109" s="8"/>
      <c r="G109" s="8">
        <v>8.0000000000000002E-3</v>
      </c>
      <c r="H109" s="8">
        <v>0</v>
      </c>
      <c r="I109" s="8">
        <v>0</v>
      </c>
      <c r="J109" s="8">
        <v>2.4E-2</v>
      </c>
      <c r="K109" s="8">
        <v>0</v>
      </c>
      <c r="L109" s="8">
        <v>0</v>
      </c>
      <c r="M109" s="8">
        <v>0.11700000000000001</v>
      </c>
      <c r="N109" s="8"/>
      <c r="O109" s="8">
        <v>0.13100000000000001</v>
      </c>
      <c r="P109" s="8">
        <v>0</v>
      </c>
      <c r="Q109" s="8">
        <v>99.646000000000001</v>
      </c>
      <c r="R109" s="8">
        <v>0</v>
      </c>
      <c r="S109" s="8">
        <v>0.59399999999999997</v>
      </c>
      <c r="T109" s="8">
        <v>5.6000000000000001E-2</v>
      </c>
      <c r="U109" s="8"/>
      <c r="V109" s="8"/>
      <c r="W109" s="8">
        <v>6.3E-2</v>
      </c>
      <c r="X109" s="25">
        <f>SUM(Tabela2[[#This Row],[K2O   ]:[In2O3]])</f>
        <v>100.639</v>
      </c>
      <c r="Y109" s="8"/>
      <c r="Z109" s="8"/>
      <c r="AA109" s="8">
        <v>2.9752171478796441E-4</v>
      </c>
      <c r="AB109" s="8">
        <v>0</v>
      </c>
      <c r="AC109" s="8">
        <v>0</v>
      </c>
      <c r="AD109" s="8">
        <v>0</v>
      </c>
      <c r="AE109" s="8">
        <v>5.2170685728399405E-4</v>
      </c>
      <c r="AF109" s="8">
        <v>0</v>
      </c>
      <c r="AG109" s="8">
        <v>0</v>
      </c>
      <c r="AH109" s="8">
        <v>2.4410354209505269E-3</v>
      </c>
      <c r="AI109" s="8">
        <v>0</v>
      </c>
      <c r="AJ109" s="8">
        <v>0</v>
      </c>
      <c r="AK109" s="8">
        <v>1.5935341109726696E-3</v>
      </c>
      <c r="AL109" s="8">
        <v>0</v>
      </c>
      <c r="AM109" s="8">
        <v>0.99106559507695691</v>
      </c>
      <c r="AN109" s="8">
        <v>0</v>
      </c>
      <c r="AO109" s="8">
        <v>4.0297740540550043E-3</v>
      </c>
      <c r="AP109" s="8">
        <v>3.6206302244625881E-4</v>
      </c>
      <c r="AQ109" s="8">
        <v>0</v>
      </c>
      <c r="AR109" s="8">
        <v>0</v>
      </c>
      <c r="AS109" s="8">
        <f>SUM(Tabela2[[#This Row],[Mg15]:[U]])</f>
        <v>1.0003112302574533</v>
      </c>
    </row>
    <row r="110" spans="2:45" x14ac:dyDescent="0.25">
      <c r="B110" s="6" t="s">
        <v>171</v>
      </c>
      <c r="C110" s="8" t="s">
        <v>107</v>
      </c>
      <c r="D110" s="8"/>
      <c r="E110" s="8"/>
      <c r="F110" s="8"/>
      <c r="G110" s="8">
        <v>2.5000000000000001E-2</v>
      </c>
      <c r="H110" s="8">
        <v>1.9E-2</v>
      </c>
      <c r="I110" s="8">
        <v>3.3000000000000002E-2</v>
      </c>
      <c r="J110" s="8">
        <v>3.0000000000000001E-3</v>
      </c>
      <c r="K110" s="8">
        <v>1.7000000000000001E-2</v>
      </c>
      <c r="L110" s="8">
        <v>2.7E-2</v>
      </c>
      <c r="M110" s="8">
        <v>0.27</v>
      </c>
      <c r="N110" s="8"/>
      <c r="O110" s="8">
        <v>7.1999999999999995E-2</v>
      </c>
      <c r="P110" s="8">
        <v>1.232</v>
      </c>
      <c r="Q110" s="8">
        <v>97.620999999999995</v>
      </c>
      <c r="R110" s="8">
        <v>0</v>
      </c>
      <c r="S110" s="8">
        <v>0.40100000000000002</v>
      </c>
      <c r="T110" s="8">
        <v>0</v>
      </c>
      <c r="U110" s="8"/>
      <c r="V110" s="8"/>
      <c r="W110" s="8">
        <v>4.1000000000000002E-2</v>
      </c>
      <c r="X110" s="25">
        <f>SUM(Tabela2[[#This Row],[K2O   ]:[In2O3]])</f>
        <v>99.760999999999981</v>
      </c>
      <c r="Y110" s="8"/>
      <c r="Z110" s="8"/>
      <c r="AA110" s="8">
        <v>9.3221197345129403E-4</v>
      </c>
      <c r="AB110" s="8">
        <v>5.6011275574278702E-4</v>
      </c>
      <c r="AC110" s="8">
        <v>0</v>
      </c>
      <c r="AD110" s="8">
        <v>8.8440909219858314E-4</v>
      </c>
      <c r="AE110" s="8">
        <v>6.5385664954020149E-5</v>
      </c>
      <c r="AF110" s="8">
        <v>3.19900709674026E-4</v>
      </c>
      <c r="AG110" s="8">
        <v>5.7202544867230502E-4</v>
      </c>
      <c r="AH110" s="8">
        <v>5.6480426872229381E-3</v>
      </c>
      <c r="AI110" s="8">
        <v>0</v>
      </c>
      <c r="AJ110" s="8">
        <v>0</v>
      </c>
      <c r="AK110" s="8">
        <v>8.7814968883013957E-4</v>
      </c>
      <c r="AL110" s="8">
        <v>1.3931468861559651E-2</v>
      </c>
      <c r="AM110" s="8">
        <v>0.97349061426430361</v>
      </c>
      <c r="AN110" s="8">
        <v>0</v>
      </c>
      <c r="AO110" s="8">
        <v>2.7276246751580008E-3</v>
      </c>
      <c r="AP110" s="8">
        <v>0</v>
      </c>
      <c r="AQ110" s="8">
        <v>0</v>
      </c>
      <c r="AR110" s="8">
        <v>0</v>
      </c>
      <c r="AS110" s="8">
        <f>SUM(Tabela2[[#This Row],[Mg15]:[U]])</f>
        <v>1.0000099458217673</v>
      </c>
    </row>
    <row r="111" spans="2:45" x14ac:dyDescent="0.25">
      <c r="B111" s="6" t="s">
        <v>172</v>
      </c>
      <c r="C111" s="8" t="s">
        <v>107</v>
      </c>
      <c r="D111" s="8"/>
      <c r="E111" s="8"/>
      <c r="F111" s="8"/>
      <c r="G111" s="8">
        <v>4.0000000000000001E-3</v>
      </c>
      <c r="H111" s="8">
        <v>0</v>
      </c>
      <c r="I111" s="8">
        <v>1.2999999999999999E-2</v>
      </c>
      <c r="J111" s="8">
        <v>4.1000000000000002E-2</v>
      </c>
      <c r="K111" s="8">
        <v>0</v>
      </c>
      <c r="L111" s="8">
        <v>2.4E-2</v>
      </c>
      <c r="M111" s="8">
        <v>7.9000000000000001E-2</v>
      </c>
      <c r="N111" s="8"/>
      <c r="O111" s="8">
        <v>0</v>
      </c>
      <c r="P111" s="8">
        <v>9.9000000000000005E-2</v>
      </c>
      <c r="Q111" s="8">
        <v>99.861000000000004</v>
      </c>
      <c r="R111" s="8">
        <v>2.8000000000000001E-2</v>
      </c>
      <c r="S111" s="8">
        <v>0.64600000000000002</v>
      </c>
      <c r="T111" s="8">
        <v>0</v>
      </c>
      <c r="U111" s="8"/>
      <c r="V111" s="8"/>
      <c r="W111" s="8">
        <v>5.2999999999999999E-2</v>
      </c>
      <c r="X111" s="25">
        <f>SUM(Tabela2[[#This Row],[K2O   ]:[In2O3]])</f>
        <v>100.84800000000001</v>
      </c>
      <c r="Y111" s="8"/>
      <c r="Z111" s="8"/>
      <c r="AA111" s="8">
        <v>1.4840522198021009E-4</v>
      </c>
      <c r="AB111" s="8">
        <v>0</v>
      </c>
      <c r="AC111" s="8">
        <v>0</v>
      </c>
      <c r="AD111" s="8">
        <v>3.4665473334235066E-4</v>
      </c>
      <c r="AE111" s="8">
        <v>8.8911854797424448E-4</v>
      </c>
      <c r="AF111" s="8">
        <v>0</v>
      </c>
      <c r="AG111" s="8">
        <v>5.0591476155752559E-4</v>
      </c>
      <c r="AH111" s="8">
        <v>1.6442801765814571E-3</v>
      </c>
      <c r="AI111" s="8">
        <v>0</v>
      </c>
      <c r="AJ111" s="8">
        <v>0</v>
      </c>
      <c r="AK111" s="8">
        <v>0</v>
      </c>
      <c r="AL111" s="8">
        <v>1.113873620459119E-3</v>
      </c>
      <c r="AM111" s="8">
        <v>0.99082955106357051</v>
      </c>
      <c r="AN111" s="8">
        <v>2.5884070389781225E-4</v>
      </c>
      <c r="AO111" s="8">
        <v>4.3720717386174762E-3</v>
      </c>
      <c r="AP111" s="8">
        <v>0</v>
      </c>
      <c r="AQ111" s="8">
        <v>0</v>
      </c>
      <c r="AR111" s="8">
        <v>0</v>
      </c>
      <c r="AS111" s="8">
        <f>SUM(Tabela2[[#This Row],[Mg15]:[U]])</f>
        <v>1.0001087105679807</v>
      </c>
    </row>
    <row r="112" spans="2:45" x14ac:dyDescent="0.25">
      <c r="B112" s="6" t="s">
        <v>173</v>
      </c>
      <c r="C112" s="8" t="s">
        <v>107</v>
      </c>
      <c r="D112" s="8"/>
      <c r="E112" s="8"/>
      <c r="F112" s="8"/>
      <c r="G112" s="8">
        <v>3.0000000000000001E-3</v>
      </c>
      <c r="H112" s="8">
        <v>0</v>
      </c>
      <c r="I112" s="8">
        <v>2.1000000000000001E-2</v>
      </c>
      <c r="J112" s="8">
        <v>2.5000000000000001E-2</v>
      </c>
      <c r="K112" s="8">
        <v>0</v>
      </c>
      <c r="L112" s="8">
        <v>4.7E-2</v>
      </c>
      <c r="M112" s="8">
        <v>8.2000000000000003E-2</v>
      </c>
      <c r="N112" s="8"/>
      <c r="O112" s="8">
        <v>0.09</v>
      </c>
      <c r="P112" s="8">
        <v>7.0000000000000007E-2</v>
      </c>
      <c r="Q112" s="8">
        <v>100.193</v>
      </c>
      <c r="R112" s="8">
        <v>0</v>
      </c>
      <c r="S112" s="8">
        <v>0.3</v>
      </c>
      <c r="T112" s="8">
        <v>8.9999999999999993E-3</v>
      </c>
      <c r="U112" s="8"/>
      <c r="V112" s="8"/>
      <c r="W112" s="8">
        <v>4.2000000000000003E-2</v>
      </c>
      <c r="X112" s="25">
        <f>SUM(Tabela2[[#This Row],[K2O   ]:[In2O3]])</f>
        <v>100.88199999999999</v>
      </c>
      <c r="Y112" s="8"/>
      <c r="Z112" s="8"/>
      <c r="AA112" s="8">
        <v>1.1120201384633629E-4</v>
      </c>
      <c r="AB112" s="8">
        <v>0</v>
      </c>
      <c r="AC112" s="8">
        <v>0</v>
      </c>
      <c r="AD112" s="8">
        <v>5.594680411017259E-4</v>
      </c>
      <c r="AE112" s="8">
        <v>5.4164910290449911E-4</v>
      </c>
      <c r="AF112" s="8">
        <v>0</v>
      </c>
      <c r="AG112" s="8">
        <v>9.8984267525098544E-4</v>
      </c>
      <c r="AH112" s="8">
        <v>1.7051586328379971E-3</v>
      </c>
      <c r="AI112" s="8">
        <v>0</v>
      </c>
      <c r="AJ112" s="8">
        <v>0</v>
      </c>
      <c r="AK112" s="8">
        <v>1.0911772286139273E-3</v>
      </c>
      <c r="AL112" s="8">
        <v>7.868663445134076E-4</v>
      </c>
      <c r="AM112" s="8">
        <v>0.99321352892260462</v>
      </c>
      <c r="AN112" s="8">
        <v>0</v>
      </c>
      <c r="AO112" s="8">
        <v>2.0285149939402833E-3</v>
      </c>
      <c r="AP112" s="8">
        <v>5.7996444678248981E-5</v>
      </c>
      <c r="AQ112" s="8">
        <v>0</v>
      </c>
      <c r="AR112" s="8">
        <v>0</v>
      </c>
      <c r="AS112" s="8">
        <f>SUM(Tabela2[[#This Row],[Mg15]:[U]])</f>
        <v>1.0010854044002921</v>
      </c>
    </row>
    <row r="113" spans="1:45" x14ac:dyDescent="0.25">
      <c r="B113" s="6" t="s">
        <v>174</v>
      </c>
      <c r="C113" s="8" t="s">
        <v>107</v>
      </c>
      <c r="D113" s="8"/>
      <c r="E113" s="8"/>
      <c r="F113" s="8"/>
      <c r="G113" s="8">
        <v>1.0999999999999999E-2</v>
      </c>
      <c r="H113" s="8">
        <v>0</v>
      </c>
      <c r="I113" s="8">
        <v>0.03</v>
      </c>
      <c r="J113" s="8">
        <v>0.03</v>
      </c>
      <c r="K113" s="8">
        <v>0</v>
      </c>
      <c r="L113" s="8">
        <v>0</v>
      </c>
      <c r="M113" s="8">
        <v>0.20599999999999999</v>
      </c>
      <c r="N113" s="8"/>
      <c r="O113" s="8">
        <v>0.16700000000000001</v>
      </c>
      <c r="P113" s="8">
        <v>6.0000000000000001E-3</v>
      </c>
      <c r="Q113" s="8">
        <v>96.665000000000006</v>
      </c>
      <c r="R113" s="8">
        <v>3.3000000000000002E-2</v>
      </c>
      <c r="S113" s="8">
        <v>1.2370000000000001</v>
      </c>
      <c r="T113" s="8">
        <v>0.03</v>
      </c>
      <c r="U113" s="8"/>
      <c r="V113" s="8"/>
      <c r="W113" s="8">
        <v>8.8999999999999996E-2</v>
      </c>
      <c r="X113" s="25">
        <f>SUM(Tabela2[[#This Row],[K2O   ]:[In2O3]])</f>
        <v>98.504000000000005</v>
      </c>
      <c r="Y113" s="8"/>
      <c r="Z113" s="8"/>
      <c r="AA113" s="8">
        <v>4.1832063778508811E-4</v>
      </c>
      <c r="AB113" s="8">
        <v>0</v>
      </c>
      <c r="AC113" s="8">
        <v>0</v>
      </c>
      <c r="AD113" s="8">
        <v>8.1997847359406052E-4</v>
      </c>
      <c r="AE113" s="8">
        <v>6.6684436013329351E-4</v>
      </c>
      <c r="AF113" s="8">
        <v>0</v>
      </c>
      <c r="AG113" s="8">
        <v>0</v>
      </c>
      <c r="AH113" s="8">
        <v>4.3948429922422419E-3</v>
      </c>
      <c r="AI113" s="8">
        <v>0</v>
      </c>
      <c r="AJ113" s="8">
        <v>0</v>
      </c>
      <c r="AK113" s="8">
        <v>2.0772772470694376E-3</v>
      </c>
      <c r="AL113" s="8">
        <v>6.9195744889312671E-5</v>
      </c>
      <c r="AM113" s="8">
        <v>0.98310455783173045</v>
      </c>
      <c r="AN113" s="8">
        <v>3.1269136979284514E-4</v>
      </c>
      <c r="AO113" s="8">
        <v>8.5812760963071468E-3</v>
      </c>
      <c r="AP113" s="8">
        <v>1.98337723701804E-4</v>
      </c>
      <c r="AQ113" s="8">
        <v>0</v>
      </c>
      <c r="AR113" s="8">
        <v>0</v>
      </c>
      <c r="AS113" s="8">
        <f>SUM(Tabela2[[#This Row],[Mg15]:[U]])</f>
        <v>1.0006433224772457</v>
      </c>
    </row>
    <row r="114" spans="1:45" x14ac:dyDescent="0.25">
      <c r="B114" s="6" t="s">
        <v>175</v>
      </c>
      <c r="C114" s="8" t="s">
        <v>107</v>
      </c>
      <c r="D114" s="8"/>
      <c r="E114" s="8"/>
      <c r="F114" s="8"/>
      <c r="G114" s="8">
        <v>1.7999999999999999E-2</v>
      </c>
      <c r="H114" s="8">
        <v>0</v>
      </c>
      <c r="I114" s="8">
        <v>0</v>
      </c>
      <c r="J114" s="8">
        <v>1.7000000000000001E-2</v>
      </c>
      <c r="K114" s="8">
        <v>0</v>
      </c>
      <c r="L114" s="8">
        <v>8.9999999999999993E-3</v>
      </c>
      <c r="M114" s="8">
        <v>0.182</v>
      </c>
      <c r="N114" s="8"/>
      <c r="O114" s="8">
        <v>0.215</v>
      </c>
      <c r="P114" s="8">
        <v>6.3E-2</v>
      </c>
      <c r="Q114" s="8">
        <v>98.304000000000002</v>
      </c>
      <c r="R114" s="8">
        <v>0</v>
      </c>
      <c r="S114" s="8">
        <v>1.25</v>
      </c>
      <c r="T114" s="8">
        <v>0</v>
      </c>
      <c r="U114" s="8"/>
      <c r="V114" s="8"/>
      <c r="W114" s="8">
        <v>6.6000000000000003E-2</v>
      </c>
      <c r="X114" s="25">
        <f>SUM(Tabela2[[#This Row],[K2O   ]:[In2O3]])</f>
        <v>100.12400000000001</v>
      </c>
      <c r="Y114" s="8"/>
      <c r="Z114" s="8"/>
      <c r="AA114" s="8">
        <v>6.7317513344485459E-4</v>
      </c>
      <c r="AB114" s="8">
        <v>0</v>
      </c>
      <c r="AC114" s="8">
        <v>0</v>
      </c>
      <c r="AD114" s="8">
        <v>0</v>
      </c>
      <c r="AE114" s="8">
        <v>3.7161317538378965E-4</v>
      </c>
      <c r="AF114" s="8">
        <v>0</v>
      </c>
      <c r="AG114" s="8">
        <v>1.9123834984763547E-4</v>
      </c>
      <c r="AH114" s="8">
        <v>3.8184445307509422E-3</v>
      </c>
      <c r="AI114" s="8">
        <v>0</v>
      </c>
      <c r="AJ114" s="8">
        <v>0</v>
      </c>
      <c r="AK114" s="8">
        <v>2.6299979330165371E-3</v>
      </c>
      <c r="AL114" s="8">
        <v>7.1450889891666743E-4</v>
      </c>
      <c r="AM114" s="8">
        <v>0.98319712097419676</v>
      </c>
      <c r="AN114" s="8">
        <v>0</v>
      </c>
      <c r="AO114" s="8">
        <v>8.5276848644651286E-3</v>
      </c>
      <c r="AP114" s="8">
        <v>0</v>
      </c>
      <c r="AQ114" s="8">
        <v>0</v>
      </c>
      <c r="AR114" s="8">
        <v>0</v>
      </c>
      <c r="AS114" s="8">
        <f>SUM(Tabela2[[#This Row],[Mg15]:[U]])</f>
        <v>1.0001237838600223</v>
      </c>
    </row>
    <row r="115" spans="1:45" x14ac:dyDescent="0.25">
      <c r="B115" s="6" t="s">
        <v>176</v>
      </c>
      <c r="C115" s="8" t="s">
        <v>107</v>
      </c>
      <c r="D115" s="8"/>
      <c r="E115" s="8"/>
      <c r="F115" s="8"/>
      <c r="G115" s="8">
        <v>0</v>
      </c>
      <c r="H115" s="8">
        <v>2.4E-2</v>
      </c>
      <c r="I115" s="8">
        <v>2.5000000000000001E-2</v>
      </c>
      <c r="J115" s="8">
        <v>1.4999999999999999E-2</v>
      </c>
      <c r="K115" s="8">
        <v>0</v>
      </c>
      <c r="L115" s="8">
        <v>4.1000000000000002E-2</v>
      </c>
      <c r="M115" s="8">
        <v>0.20699999999999999</v>
      </c>
      <c r="N115" s="8"/>
      <c r="O115" s="8">
        <v>0.114</v>
      </c>
      <c r="P115" s="8">
        <v>0.73899999999999999</v>
      </c>
      <c r="Q115" s="8">
        <v>97.637</v>
      </c>
      <c r="R115" s="8">
        <v>8.9999999999999993E-3</v>
      </c>
      <c r="S115" s="8">
        <v>1.246</v>
      </c>
      <c r="T115" s="8">
        <v>0</v>
      </c>
      <c r="U115" s="8"/>
      <c r="V115" s="8"/>
      <c r="W115" s="8">
        <v>6.2E-2</v>
      </c>
      <c r="X115" s="25">
        <f>SUM(Tabela2[[#This Row],[K2O   ]:[In2O3]])</f>
        <v>100.119</v>
      </c>
      <c r="Y115" s="8"/>
      <c r="Z115" s="8"/>
      <c r="AA115" s="8">
        <v>0</v>
      </c>
      <c r="AB115" s="8">
        <v>7.0758493025844594E-4</v>
      </c>
      <c r="AC115" s="8">
        <v>0</v>
      </c>
      <c r="AD115" s="8">
        <v>6.7007704202437686E-4</v>
      </c>
      <c r="AE115" s="8">
        <v>3.2696255625117829E-4</v>
      </c>
      <c r="AF115" s="8">
        <v>0</v>
      </c>
      <c r="AG115" s="8">
        <v>8.6872218810425423E-4</v>
      </c>
      <c r="AH115" s="8">
        <v>4.3306194562128617E-3</v>
      </c>
      <c r="AI115" s="8">
        <v>0</v>
      </c>
      <c r="AJ115" s="8">
        <v>0</v>
      </c>
      <c r="AK115" s="8">
        <v>1.3905492581150981E-3</v>
      </c>
      <c r="AL115" s="8">
        <v>8.3574947062388522E-3</v>
      </c>
      <c r="AM115" s="8">
        <v>0.97375211594282063</v>
      </c>
      <c r="AN115" s="8">
        <v>8.3627285081837454E-5</v>
      </c>
      <c r="AO115" s="8">
        <v>8.4762498814882712E-3</v>
      </c>
      <c r="AP115" s="8">
        <v>0</v>
      </c>
      <c r="AQ115" s="8">
        <v>0</v>
      </c>
      <c r="AR115" s="8">
        <v>0</v>
      </c>
      <c r="AS115" s="8">
        <f>SUM(Tabela2[[#This Row],[Mg15]:[U]])</f>
        <v>0.99896400324659584</v>
      </c>
    </row>
    <row r="116" spans="1:45" x14ac:dyDescent="0.25">
      <c r="B116" s="6" t="s">
        <v>177</v>
      </c>
      <c r="C116" s="8" t="s">
        <v>107</v>
      </c>
      <c r="D116" s="8"/>
      <c r="E116" s="8"/>
      <c r="F116" s="8"/>
      <c r="G116" s="8">
        <v>1.4999999999999999E-2</v>
      </c>
      <c r="H116" s="8">
        <v>0</v>
      </c>
      <c r="I116" s="8">
        <v>1.4E-2</v>
      </c>
      <c r="J116" s="8">
        <v>3.6999999999999998E-2</v>
      </c>
      <c r="K116" s="8">
        <v>0</v>
      </c>
      <c r="L116" s="8">
        <v>5.5E-2</v>
      </c>
      <c r="M116" s="8">
        <v>0.23499999999999999</v>
      </c>
      <c r="N116" s="8"/>
      <c r="O116" s="8">
        <v>0.155</v>
      </c>
      <c r="P116" s="8">
        <v>0.90600000000000003</v>
      </c>
      <c r="Q116" s="8">
        <v>96.481999999999999</v>
      </c>
      <c r="R116" s="8">
        <v>0</v>
      </c>
      <c r="S116" s="8">
        <v>0.72899999999999998</v>
      </c>
      <c r="T116" s="8">
        <v>0</v>
      </c>
      <c r="U116" s="8"/>
      <c r="V116" s="8"/>
      <c r="W116" s="8">
        <v>5.6000000000000001E-2</v>
      </c>
      <c r="X116" s="25">
        <f>SUM(Tabela2[[#This Row],[K2O   ]:[In2O3]])</f>
        <v>98.683999999999997</v>
      </c>
      <c r="Y116" s="8"/>
      <c r="Z116" s="8"/>
      <c r="AA116" s="8">
        <v>5.6661375433055623E-4</v>
      </c>
      <c r="AB116" s="8">
        <v>0</v>
      </c>
      <c r="AC116" s="8">
        <v>0</v>
      </c>
      <c r="AD116" s="8">
        <v>3.8009178219219214E-4</v>
      </c>
      <c r="AE116" s="8">
        <v>8.1692878616906298E-4</v>
      </c>
      <c r="AF116" s="8">
        <v>0</v>
      </c>
      <c r="AG116" s="8">
        <v>1.1804170157732876E-3</v>
      </c>
      <c r="AH116" s="8">
        <v>4.9799301815307449E-3</v>
      </c>
      <c r="AI116" s="8">
        <v>0</v>
      </c>
      <c r="AJ116" s="8">
        <v>0</v>
      </c>
      <c r="AK116" s="8">
        <v>1.9150888996767228E-3</v>
      </c>
      <c r="AL116" s="8">
        <v>1.0378523760470229E-2</v>
      </c>
      <c r="AM116" s="8">
        <v>0.97466641081374794</v>
      </c>
      <c r="AN116" s="8">
        <v>0</v>
      </c>
      <c r="AO116" s="8">
        <v>5.0232981035578271E-3</v>
      </c>
      <c r="AP116" s="8">
        <v>0</v>
      </c>
      <c r="AQ116" s="8">
        <v>0</v>
      </c>
      <c r="AR116" s="8">
        <v>0</v>
      </c>
      <c r="AS116" s="8">
        <f>SUM(Tabela2[[#This Row],[Mg15]:[U]])</f>
        <v>0.99990730309744857</v>
      </c>
    </row>
    <row r="117" spans="1:45" x14ac:dyDescent="0.25">
      <c r="B117" s="6" t="s">
        <v>178</v>
      </c>
      <c r="C117" s="8" t="s">
        <v>107</v>
      </c>
      <c r="D117" s="8"/>
      <c r="E117" s="8"/>
      <c r="F117" s="8"/>
      <c r="G117" s="8">
        <v>2.5999999999999999E-2</v>
      </c>
      <c r="H117" s="8">
        <v>0.02</v>
      </c>
      <c r="I117" s="8">
        <v>0</v>
      </c>
      <c r="J117" s="8">
        <v>0.01</v>
      </c>
      <c r="K117" s="8">
        <v>0</v>
      </c>
      <c r="L117" s="8">
        <v>9.0999999999999998E-2</v>
      </c>
      <c r="M117" s="8">
        <v>0.57299999999999995</v>
      </c>
      <c r="N117" s="8"/>
      <c r="O117" s="8">
        <v>0.188</v>
      </c>
      <c r="P117" s="8">
        <v>1.3360000000000001</v>
      </c>
      <c r="Q117" s="8">
        <v>95.483999999999995</v>
      </c>
      <c r="R117" s="8">
        <v>0</v>
      </c>
      <c r="S117" s="8">
        <v>2.355</v>
      </c>
      <c r="T117" s="8">
        <v>0</v>
      </c>
      <c r="U117" s="8"/>
      <c r="V117" s="8"/>
      <c r="W117" s="8">
        <v>5.8000000000000003E-2</v>
      </c>
      <c r="X117" s="25">
        <f>SUM(Tabela2[[#This Row],[K2O   ]:[In2O3]])</f>
        <v>100.14100000000001</v>
      </c>
      <c r="Y117" s="8"/>
      <c r="Z117" s="8"/>
      <c r="AA117" s="8">
        <v>9.6811739998888587E-4</v>
      </c>
      <c r="AB117" s="8">
        <v>5.8875128445237549E-4</v>
      </c>
      <c r="AC117" s="8">
        <v>0</v>
      </c>
      <c r="AD117" s="8">
        <v>0</v>
      </c>
      <c r="AE117" s="8">
        <v>2.1764129418686481E-4</v>
      </c>
      <c r="AF117" s="8">
        <v>0</v>
      </c>
      <c r="AG117" s="8">
        <v>1.9251873009577974E-3</v>
      </c>
      <c r="AH117" s="8">
        <v>1.1969302358982751E-2</v>
      </c>
      <c r="AI117" s="8">
        <v>0</v>
      </c>
      <c r="AJ117" s="8">
        <v>0</v>
      </c>
      <c r="AK117" s="8">
        <v>2.2896753797527311E-3</v>
      </c>
      <c r="AL117" s="8">
        <v>1.5085950160701892E-2</v>
      </c>
      <c r="AM117" s="8">
        <v>0.95082179983561865</v>
      </c>
      <c r="AN117" s="8">
        <v>0</v>
      </c>
      <c r="AO117" s="8">
        <v>1.5995991295845675E-2</v>
      </c>
      <c r="AP117" s="8">
        <v>0</v>
      </c>
      <c r="AQ117" s="8">
        <v>0</v>
      </c>
      <c r="AR117" s="8">
        <v>0</v>
      </c>
      <c r="AS117" s="8">
        <f>SUM(Tabela2[[#This Row],[Mg15]:[U]])</f>
        <v>0.99986241631048767</v>
      </c>
    </row>
    <row r="118" spans="1:45" x14ac:dyDescent="0.25">
      <c r="B118" s="6" t="s">
        <v>179</v>
      </c>
      <c r="C118" s="8" t="s">
        <v>107</v>
      </c>
      <c r="D118" s="8"/>
      <c r="E118" s="8"/>
      <c r="F118" s="8"/>
      <c r="G118" s="8">
        <v>2.1999999999999999E-2</v>
      </c>
      <c r="H118" s="8">
        <v>0.161</v>
      </c>
      <c r="I118" s="8">
        <v>4.8000000000000001E-2</v>
      </c>
      <c r="J118" s="8">
        <v>1.4E-2</v>
      </c>
      <c r="K118" s="8">
        <v>0</v>
      </c>
      <c r="L118" s="8">
        <v>1.4E-2</v>
      </c>
      <c r="M118" s="8">
        <v>0.14899999999999999</v>
      </c>
      <c r="N118" s="8"/>
      <c r="O118" s="8">
        <v>0.115</v>
      </c>
      <c r="P118" s="8">
        <v>0.26300000000000001</v>
      </c>
      <c r="Q118" s="8">
        <v>98.433999999999997</v>
      </c>
      <c r="R118" s="8">
        <v>4.2999999999999997E-2</v>
      </c>
      <c r="S118" s="8">
        <v>0.47199999999999998</v>
      </c>
      <c r="T118" s="8">
        <v>0</v>
      </c>
      <c r="U118" s="8"/>
      <c r="V118" s="8"/>
      <c r="W118" s="8">
        <v>5.8999999999999997E-2</v>
      </c>
      <c r="X118" s="25">
        <f>SUM(Tabela2[[#This Row],[K2O   ]:[In2O3]])</f>
        <v>99.793999999999997</v>
      </c>
      <c r="Y118" s="8"/>
      <c r="Z118" s="8"/>
      <c r="AA118" s="8">
        <v>8.2217232214909963E-4</v>
      </c>
      <c r="AB118" s="8">
        <v>4.7567819273885321E-3</v>
      </c>
      <c r="AC118" s="8">
        <v>0</v>
      </c>
      <c r="AD118" s="8">
        <v>1.2892763011964118E-3</v>
      </c>
      <c r="AE118" s="8">
        <v>3.0581221563281833E-4</v>
      </c>
      <c r="AF118" s="8">
        <v>0</v>
      </c>
      <c r="AG118" s="8">
        <v>2.9726592209104193E-4</v>
      </c>
      <c r="AH118" s="8">
        <v>3.12381983525451E-3</v>
      </c>
      <c r="AI118" s="8">
        <v>0</v>
      </c>
      <c r="AJ118" s="8">
        <v>0</v>
      </c>
      <c r="AK118" s="8">
        <v>1.4057218624958614E-3</v>
      </c>
      <c r="AL118" s="8">
        <v>2.9806257757213237E-3</v>
      </c>
      <c r="AM118" s="8">
        <v>0.98378263794757115</v>
      </c>
      <c r="AN118" s="8">
        <v>4.00399914928041E-4</v>
      </c>
      <c r="AO118" s="8">
        <v>3.217716223207631E-3</v>
      </c>
      <c r="AP118" s="8">
        <v>0</v>
      </c>
      <c r="AQ118" s="8">
        <v>0</v>
      </c>
      <c r="AR118" s="8">
        <v>0</v>
      </c>
      <c r="AS118" s="8">
        <f>SUM(Tabela2[[#This Row],[Mg15]:[U]])</f>
        <v>1.0023822302476364</v>
      </c>
    </row>
    <row r="119" spans="1:45" x14ac:dyDescent="0.25">
      <c r="B119" s="6" t="s">
        <v>180</v>
      </c>
      <c r="C119" s="8" t="s">
        <v>107</v>
      </c>
      <c r="D119" s="8"/>
      <c r="E119" s="8"/>
      <c r="F119" s="8"/>
      <c r="G119" s="8">
        <v>6.0000000000000001E-3</v>
      </c>
      <c r="H119" s="8">
        <v>4.2999999999999997E-2</v>
      </c>
      <c r="I119" s="8">
        <v>1.2E-2</v>
      </c>
      <c r="J119" s="8">
        <v>6.0000000000000001E-3</v>
      </c>
      <c r="K119" s="8">
        <v>0</v>
      </c>
      <c r="L119" s="8">
        <v>0.20399999999999999</v>
      </c>
      <c r="M119" s="8">
        <v>0.86599999999999999</v>
      </c>
      <c r="N119" s="8"/>
      <c r="O119" s="8">
        <v>0.22500000000000001</v>
      </c>
      <c r="P119" s="8">
        <v>1.81</v>
      </c>
      <c r="Q119" s="8">
        <v>92.69</v>
      </c>
      <c r="R119" s="8">
        <v>0</v>
      </c>
      <c r="S119" s="8">
        <v>4.532</v>
      </c>
      <c r="T119" s="8">
        <v>0</v>
      </c>
      <c r="U119" s="8"/>
      <c r="V119" s="8"/>
      <c r="W119" s="8">
        <v>4.9000000000000002E-2</v>
      </c>
      <c r="X119" s="25">
        <f>SUM(Tabela2[[#This Row],[K2O   ]:[In2O3]])</f>
        <v>100.443</v>
      </c>
      <c r="Y119" s="8"/>
      <c r="Z119" s="8"/>
      <c r="AA119" s="8">
        <v>2.229015789994798E-4</v>
      </c>
      <c r="AB119" s="8">
        <v>1.2629249534138337E-3</v>
      </c>
      <c r="AC119" s="8">
        <v>0</v>
      </c>
      <c r="AD119" s="8">
        <v>3.2041123164150377E-4</v>
      </c>
      <c r="AE119" s="8">
        <v>1.3028660484645601E-4</v>
      </c>
      <c r="AF119" s="8">
        <v>0</v>
      </c>
      <c r="AG119" s="8">
        <v>4.3059499763672838E-3</v>
      </c>
      <c r="AH119" s="8">
        <v>1.8048425650764394E-2</v>
      </c>
      <c r="AI119" s="8">
        <v>0</v>
      </c>
      <c r="AJ119" s="8">
        <v>0</v>
      </c>
      <c r="AK119" s="8">
        <v>2.7340458910485618E-3</v>
      </c>
      <c r="AL119" s="8">
        <v>2.0391632804271E-2</v>
      </c>
      <c r="AM119" s="8">
        <v>0.92089184108037325</v>
      </c>
      <c r="AN119" s="8">
        <v>0</v>
      </c>
      <c r="AO119" s="8">
        <v>3.071265530852621E-2</v>
      </c>
      <c r="AP119" s="8">
        <v>0</v>
      </c>
      <c r="AQ119" s="8">
        <v>0</v>
      </c>
      <c r="AR119" s="8">
        <v>0</v>
      </c>
      <c r="AS119" s="8">
        <f>SUM(Tabela2[[#This Row],[Mg15]:[U]])</f>
        <v>0.99902107508025195</v>
      </c>
    </row>
    <row r="120" spans="1:45" x14ac:dyDescent="0.25">
      <c r="B120" s="6" t="s">
        <v>181</v>
      </c>
      <c r="C120" s="8" t="s">
        <v>107</v>
      </c>
      <c r="D120" s="8"/>
      <c r="E120" s="8"/>
      <c r="F120" s="8"/>
      <c r="G120" s="8">
        <v>2E-3</v>
      </c>
      <c r="H120" s="8">
        <v>0</v>
      </c>
      <c r="I120" s="8">
        <v>0</v>
      </c>
      <c r="J120" s="8">
        <v>1.4E-2</v>
      </c>
      <c r="K120" s="8">
        <v>4.2999999999999997E-2</v>
      </c>
      <c r="L120" s="8">
        <v>2E-3</v>
      </c>
      <c r="M120" s="8">
        <v>0.09</v>
      </c>
      <c r="N120" s="8"/>
      <c r="O120" s="8">
        <v>5.6000000000000001E-2</v>
      </c>
      <c r="P120" s="8">
        <v>0.02</v>
      </c>
      <c r="Q120" s="8">
        <v>99.028000000000006</v>
      </c>
      <c r="R120" s="8">
        <v>7.1999999999999995E-2</v>
      </c>
      <c r="S120" s="8">
        <v>0.58199999999999996</v>
      </c>
      <c r="T120" s="8">
        <v>4.1000000000000002E-2</v>
      </c>
      <c r="U120" s="8"/>
      <c r="V120" s="8"/>
      <c r="W120" s="8">
        <v>5.7000000000000002E-2</v>
      </c>
      <c r="X120" s="25">
        <f>SUM(Tabela2[[#This Row],[K2O   ]:[In2O3]])</f>
        <v>100.00700000000001</v>
      </c>
      <c r="Y120" s="8"/>
      <c r="Z120" s="8"/>
      <c r="AA120" s="8">
        <v>7.4823253131312039E-5</v>
      </c>
      <c r="AB120" s="8">
        <v>0</v>
      </c>
      <c r="AC120" s="8">
        <v>0</v>
      </c>
      <c r="AD120" s="8">
        <v>0</v>
      </c>
      <c r="AE120" s="8">
        <v>3.0614082504313938E-4</v>
      </c>
      <c r="AF120" s="8">
        <v>8.118329241724435E-4</v>
      </c>
      <c r="AG120" s="8">
        <v>4.2512192587506546E-5</v>
      </c>
      <c r="AH120" s="8">
        <v>1.8888985718824905E-3</v>
      </c>
      <c r="AI120" s="8">
        <v>0</v>
      </c>
      <c r="AJ120" s="8">
        <v>0</v>
      </c>
      <c r="AK120" s="8">
        <v>6.8526098301741468E-4</v>
      </c>
      <c r="AL120" s="8">
        <v>2.2690711759460247E-4</v>
      </c>
      <c r="AM120" s="8">
        <v>0.99078277381320101</v>
      </c>
      <c r="AN120" s="8">
        <v>6.7115748258177166E-4</v>
      </c>
      <c r="AO120" s="8">
        <v>3.9718710944263713E-3</v>
      </c>
      <c r="AP120" s="8">
        <v>2.6666002251512426E-4</v>
      </c>
      <c r="AQ120" s="8">
        <v>0</v>
      </c>
      <c r="AR120" s="8">
        <v>0</v>
      </c>
      <c r="AS120" s="8">
        <f>SUM(Tabela2[[#This Row],[Mg15]:[U]])</f>
        <v>0.99972883828015313</v>
      </c>
    </row>
    <row r="121" spans="1:45" x14ac:dyDescent="0.25">
      <c r="B121" s="6" t="s">
        <v>182</v>
      </c>
      <c r="C121" s="8" t="s">
        <v>107</v>
      </c>
      <c r="D121" s="8"/>
      <c r="E121" s="8"/>
      <c r="F121" s="8"/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8.7999999999999995E-2</v>
      </c>
      <c r="N121" s="8"/>
      <c r="O121" s="8">
        <v>0</v>
      </c>
      <c r="P121" s="8">
        <v>0</v>
      </c>
      <c r="Q121" s="8">
        <v>101.11199999999999</v>
      </c>
      <c r="R121" s="8">
        <v>0</v>
      </c>
      <c r="S121" s="8">
        <v>0.19800000000000001</v>
      </c>
      <c r="T121" s="8">
        <v>0.24</v>
      </c>
      <c r="U121" s="8"/>
      <c r="V121" s="8"/>
      <c r="W121" s="8">
        <v>3.5999999999999997E-2</v>
      </c>
      <c r="X121" s="25">
        <f>SUM(Tabela2[[#This Row],[K2O   ]:[In2O3]])</f>
        <v>101.67399999999998</v>
      </c>
      <c r="Y121" s="8"/>
      <c r="Z121" s="8"/>
      <c r="AA121" s="8">
        <v>0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1.8167874675494645E-3</v>
      </c>
      <c r="AI121" s="8">
        <v>0</v>
      </c>
      <c r="AJ121" s="8">
        <v>0</v>
      </c>
      <c r="AK121" s="8">
        <v>0</v>
      </c>
      <c r="AL121" s="8">
        <v>0</v>
      </c>
      <c r="AM121" s="8">
        <v>0.99512689609444682</v>
      </c>
      <c r="AN121" s="8">
        <v>0</v>
      </c>
      <c r="AO121" s="8">
        <v>1.3292071698600548E-3</v>
      </c>
      <c r="AP121" s="8">
        <v>1.5354674729689316E-3</v>
      </c>
      <c r="AQ121" s="8">
        <v>0</v>
      </c>
      <c r="AR121" s="8">
        <v>0</v>
      </c>
      <c r="AS121" s="8">
        <f>SUM(Tabela2[[#This Row],[Mg15]:[U]])</f>
        <v>0.99980835820482528</v>
      </c>
    </row>
    <row r="122" spans="1:45" x14ac:dyDescent="0.25">
      <c r="A122" s="9">
        <v>20</v>
      </c>
      <c r="B122" s="6" t="s">
        <v>183</v>
      </c>
      <c r="C122" s="8" t="s">
        <v>107</v>
      </c>
      <c r="D122" s="8"/>
      <c r="E122" s="8"/>
      <c r="F122" s="8"/>
      <c r="G122" s="8">
        <v>1.6E-2</v>
      </c>
      <c r="H122" s="8">
        <v>0</v>
      </c>
      <c r="I122" s="8">
        <v>0</v>
      </c>
      <c r="J122" s="8">
        <v>2.1000000000000001E-2</v>
      </c>
      <c r="K122" s="8">
        <v>7.0999999999999994E-2</v>
      </c>
      <c r="L122" s="8">
        <v>2.3E-2</v>
      </c>
      <c r="M122" s="8">
        <v>0.27600000000000002</v>
      </c>
      <c r="N122" s="8"/>
      <c r="O122" s="8">
        <v>8.9999999999999993E-3</v>
      </c>
      <c r="P122" s="8">
        <v>0.13800000000000001</v>
      </c>
      <c r="Q122" s="8">
        <v>98.25</v>
      </c>
      <c r="R122" s="8">
        <v>5.5E-2</v>
      </c>
      <c r="S122" s="8">
        <v>1.843</v>
      </c>
      <c r="T122" s="8">
        <v>0</v>
      </c>
      <c r="U122" s="8"/>
      <c r="V122" s="8"/>
      <c r="W122" s="8">
        <v>6.3E-2</v>
      </c>
      <c r="X122" s="25">
        <f>SUM(Tabela2[[#This Row],[K2O   ]:[In2O3]])</f>
        <v>100.76500000000001</v>
      </c>
      <c r="Y122" s="8"/>
      <c r="Z122" s="8"/>
      <c r="AA122" s="8">
        <v>5.9468855112408269E-4</v>
      </c>
      <c r="AB122" s="8">
        <v>0</v>
      </c>
      <c r="AC122" s="8">
        <v>0</v>
      </c>
      <c r="AD122" s="8">
        <v>0</v>
      </c>
      <c r="AE122" s="8">
        <v>4.5622125158070016E-4</v>
      </c>
      <c r="AF122" s="8">
        <v>1.3317403475851908E-3</v>
      </c>
      <c r="AG122" s="8">
        <v>4.8570698496954443E-4</v>
      </c>
      <c r="AH122" s="8">
        <v>5.7549057461502165E-3</v>
      </c>
      <c r="AI122" s="8">
        <v>0</v>
      </c>
      <c r="AJ122" s="8">
        <v>0</v>
      </c>
      <c r="AK122" s="8">
        <v>1.0941415020157049E-4</v>
      </c>
      <c r="AL122" s="8">
        <v>1.5554648948507934E-3</v>
      </c>
      <c r="AM122" s="8">
        <v>0.976598386599969</v>
      </c>
      <c r="AN122" s="8">
        <v>5.0935155192613577E-4</v>
      </c>
      <c r="AO122" s="8">
        <v>1.2495697411172412E-2</v>
      </c>
      <c r="AP122" s="8">
        <v>0</v>
      </c>
      <c r="AQ122" s="8">
        <v>0</v>
      </c>
      <c r="AR122" s="8">
        <v>0</v>
      </c>
      <c r="AS122" s="8">
        <f>SUM(Tabela2[[#This Row],[Mg15]:[U]])</f>
        <v>0.99989157748952961</v>
      </c>
    </row>
    <row r="123" spans="1:45" x14ac:dyDescent="0.25">
      <c r="B123" s="6" t="s">
        <v>184</v>
      </c>
      <c r="C123" s="8" t="s">
        <v>107</v>
      </c>
      <c r="D123" s="8"/>
      <c r="E123" s="8"/>
      <c r="F123" s="8"/>
      <c r="G123" s="8">
        <v>0</v>
      </c>
      <c r="H123" s="8">
        <v>0</v>
      </c>
      <c r="I123" s="8">
        <v>0</v>
      </c>
      <c r="J123" s="8">
        <v>0.02</v>
      </c>
      <c r="K123" s="8">
        <v>0</v>
      </c>
      <c r="L123" s="8">
        <v>0</v>
      </c>
      <c r="M123" s="8">
        <v>0.17699999999999999</v>
      </c>
      <c r="N123" s="8"/>
      <c r="O123" s="8">
        <v>2.1999999999999999E-2</v>
      </c>
      <c r="P123" s="8">
        <v>7.4999999999999997E-2</v>
      </c>
      <c r="Q123" s="8">
        <v>98.376999999999995</v>
      </c>
      <c r="R123" s="8">
        <v>0</v>
      </c>
      <c r="S123" s="8">
        <v>0.90200000000000002</v>
      </c>
      <c r="T123" s="8">
        <v>0</v>
      </c>
      <c r="U123" s="8"/>
      <c r="V123" s="8"/>
      <c r="W123" s="8">
        <v>4.3999999999999997E-2</v>
      </c>
      <c r="X123" s="25">
        <f>SUM(Tabela2[[#This Row],[K2O   ]:[In2O3]])</f>
        <v>99.61699999999999</v>
      </c>
      <c r="Y123" s="8"/>
      <c r="Z123" s="8"/>
      <c r="AA123" s="8">
        <v>0</v>
      </c>
      <c r="AB123" s="8">
        <v>0</v>
      </c>
      <c r="AC123" s="8">
        <v>0</v>
      </c>
      <c r="AD123" s="8">
        <v>0</v>
      </c>
      <c r="AE123" s="8">
        <v>4.393287572320247E-4</v>
      </c>
      <c r="AF123" s="8">
        <v>0</v>
      </c>
      <c r="AG123" s="8">
        <v>0</v>
      </c>
      <c r="AH123" s="8">
        <v>3.731692234647129E-3</v>
      </c>
      <c r="AI123" s="8">
        <v>0</v>
      </c>
      <c r="AJ123" s="8">
        <v>0</v>
      </c>
      <c r="AK123" s="8">
        <v>2.7043137876730014E-4</v>
      </c>
      <c r="AL123" s="8">
        <v>8.5476318834791889E-4</v>
      </c>
      <c r="AM123" s="8">
        <v>0.98873620550731256</v>
      </c>
      <c r="AN123" s="8">
        <v>0</v>
      </c>
      <c r="AO123" s="8">
        <v>6.1836531545900793E-3</v>
      </c>
      <c r="AP123" s="8">
        <v>0</v>
      </c>
      <c r="AQ123" s="8">
        <v>0</v>
      </c>
      <c r="AR123" s="8">
        <v>0</v>
      </c>
      <c r="AS123" s="8">
        <f>SUM(Tabela2[[#This Row],[Mg15]:[U]])</f>
        <v>1.000216074220897</v>
      </c>
    </row>
    <row r="124" spans="1:45" x14ac:dyDescent="0.25">
      <c r="B124" s="6" t="s">
        <v>185</v>
      </c>
      <c r="C124" s="8" t="s">
        <v>107</v>
      </c>
      <c r="D124" s="8"/>
      <c r="E124" s="8"/>
      <c r="F124" s="8"/>
      <c r="G124" s="8">
        <v>8.9999999999999993E-3</v>
      </c>
      <c r="H124" s="8">
        <v>8.0000000000000002E-3</v>
      </c>
      <c r="I124" s="8">
        <v>0</v>
      </c>
      <c r="J124" s="8">
        <v>1.7000000000000001E-2</v>
      </c>
      <c r="K124" s="8">
        <v>0</v>
      </c>
      <c r="L124" s="8">
        <v>2.5999999999999999E-2</v>
      </c>
      <c r="M124" s="8">
        <v>0.22900000000000001</v>
      </c>
      <c r="N124" s="8"/>
      <c r="O124" s="8">
        <v>6.2E-2</v>
      </c>
      <c r="P124" s="8">
        <v>0.77300000000000002</v>
      </c>
      <c r="Q124" s="8">
        <v>97.38</v>
      </c>
      <c r="R124" s="8">
        <v>0</v>
      </c>
      <c r="S124" s="8">
        <v>0.42899999999999999</v>
      </c>
      <c r="T124" s="8">
        <v>4.0000000000000001E-3</v>
      </c>
      <c r="U124" s="8"/>
      <c r="V124" s="8"/>
      <c r="W124" s="8">
        <v>4.3999999999999997E-2</v>
      </c>
      <c r="X124" s="25">
        <f>SUM(Tabela2[[#This Row],[K2O   ]:[In2O3]])</f>
        <v>98.980999999999995</v>
      </c>
      <c r="Y124" s="8"/>
      <c r="Z124" s="8"/>
      <c r="AA124" s="8">
        <v>3.390719511675831E-4</v>
      </c>
      <c r="AB124" s="8">
        <v>2.3827942153496239E-4</v>
      </c>
      <c r="AC124" s="8">
        <v>0</v>
      </c>
      <c r="AD124" s="8">
        <v>0</v>
      </c>
      <c r="AE124" s="8">
        <v>3.7435608713637912E-4</v>
      </c>
      <c r="AF124" s="8">
        <v>0</v>
      </c>
      <c r="AG124" s="8">
        <v>5.565441499817311E-4</v>
      </c>
      <c r="AH124" s="8">
        <v>4.8399890204668733E-3</v>
      </c>
      <c r="AI124" s="8">
        <v>0</v>
      </c>
      <c r="AJ124" s="8">
        <v>0</v>
      </c>
      <c r="AK124" s="8">
        <v>7.6401596314931773E-4</v>
      </c>
      <c r="AL124" s="8">
        <v>8.8316201674943501E-3</v>
      </c>
      <c r="AM124" s="8">
        <v>0.98114450222064764</v>
      </c>
      <c r="AN124" s="8">
        <v>0</v>
      </c>
      <c r="AO124" s="8">
        <v>2.9483037037543367E-3</v>
      </c>
      <c r="AP124" s="8">
        <v>2.619852322033928E-5</v>
      </c>
      <c r="AQ124" s="8">
        <v>0</v>
      </c>
      <c r="AR124" s="8">
        <v>0</v>
      </c>
      <c r="AS124" s="8">
        <f>SUM(Tabela2[[#This Row],[Mg15]:[U]])</f>
        <v>1.0000628812085537</v>
      </c>
    </row>
    <row r="125" spans="1:45" x14ac:dyDescent="0.25">
      <c r="B125" s="6" t="s">
        <v>186</v>
      </c>
      <c r="C125" s="8" t="s">
        <v>107</v>
      </c>
      <c r="D125" s="8"/>
      <c r="E125" s="8"/>
      <c r="F125" s="8"/>
      <c r="G125" s="8">
        <v>0</v>
      </c>
      <c r="H125" s="8">
        <v>4.2999999999999997E-2</v>
      </c>
      <c r="I125" s="8">
        <v>0</v>
      </c>
      <c r="J125" s="8">
        <v>2.9000000000000001E-2</v>
      </c>
      <c r="K125" s="8">
        <v>0</v>
      </c>
      <c r="L125" s="8">
        <v>3.9E-2</v>
      </c>
      <c r="M125" s="8">
        <v>0.255</v>
      </c>
      <c r="N125" s="8"/>
      <c r="O125" s="8">
        <v>7.9000000000000001E-2</v>
      </c>
      <c r="P125" s="8">
        <v>1.1080000000000001</v>
      </c>
      <c r="Q125" s="8">
        <v>98.248000000000005</v>
      </c>
      <c r="R125" s="8">
        <v>0</v>
      </c>
      <c r="S125" s="8">
        <v>0.85</v>
      </c>
      <c r="T125" s="8">
        <v>1.7999999999999999E-2</v>
      </c>
      <c r="U125" s="8"/>
      <c r="V125" s="8"/>
      <c r="W125" s="8">
        <v>2.3E-2</v>
      </c>
      <c r="X125" s="25">
        <f>SUM(Tabela2[[#This Row],[K2O   ]:[In2O3]])</f>
        <v>100.69199999999999</v>
      </c>
      <c r="Y125" s="8"/>
      <c r="Z125" s="8"/>
      <c r="AA125" s="8">
        <v>0</v>
      </c>
      <c r="AB125" s="8">
        <v>1.2572194790592074E-3</v>
      </c>
      <c r="AC125" s="8">
        <v>0</v>
      </c>
      <c r="AD125" s="8">
        <v>0</v>
      </c>
      <c r="AE125" s="8">
        <v>6.2687373121286382E-4</v>
      </c>
      <c r="AF125" s="8">
        <v>0</v>
      </c>
      <c r="AG125" s="8">
        <v>8.1947739218660664E-4</v>
      </c>
      <c r="AH125" s="8">
        <v>5.2904811350248928E-3</v>
      </c>
      <c r="AI125" s="8">
        <v>0</v>
      </c>
      <c r="AJ125" s="8">
        <v>0</v>
      </c>
      <c r="AK125" s="8">
        <v>9.5561713864506371E-4</v>
      </c>
      <c r="AL125" s="8">
        <v>1.2426440497003604E-2</v>
      </c>
      <c r="AM125" s="8">
        <v>0.97170182491997714</v>
      </c>
      <c r="AN125" s="8">
        <v>0</v>
      </c>
      <c r="AO125" s="8">
        <v>5.7342938870082773E-3</v>
      </c>
      <c r="AP125" s="8">
        <v>1.157271933688385E-4</v>
      </c>
      <c r="AQ125" s="8">
        <v>0</v>
      </c>
      <c r="AR125" s="8">
        <v>0</v>
      </c>
      <c r="AS125" s="8">
        <f>SUM(Tabela2[[#This Row],[Mg15]:[U]])</f>
        <v>0.99892795537348655</v>
      </c>
    </row>
    <row r="126" spans="1:45" x14ac:dyDescent="0.25">
      <c r="B126" s="6" t="s">
        <v>187</v>
      </c>
      <c r="C126" s="8" t="s">
        <v>107</v>
      </c>
      <c r="D126" s="8"/>
      <c r="E126" s="8"/>
      <c r="F126" s="8"/>
      <c r="G126" s="8">
        <v>2.1000000000000001E-2</v>
      </c>
      <c r="H126" s="8">
        <v>2.8000000000000001E-2</v>
      </c>
      <c r="I126" s="8">
        <v>0</v>
      </c>
      <c r="J126" s="8">
        <v>2.7E-2</v>
      </c>
      <c r="K126" s="8">
        <v>0</v>
      </c>
      <c r="L126" s="8">
        <v>3.2000000000000001E-2</v>
      </c>
      <c r="M126" s="8">
        <v>0.30099999999999999</v>
      </c>
      <c r="N126" s="8"/>
      <c r="O126" s="8">
        <v>0.111</v>
      </c>
      <c r="P126" s="8">
        <v>1.0169999999999999</v>
      </c>
      <c r="Q126" s="8">
        <v>97.302000000000007</v>
      </c>
      <c r="R126" s="8">
        <v>2.3E-2</v>
      </c>
      <c r="S126" s="8">
        <v>0.84</v>
      </c>
      <c r="T126" s="8">
        <v>2E-3</v>
      </c>
      <c r="U126" s="8"/>
      <c r="V126" s="8"/>
      <c r="W126" s="8">
        <v>0.09</v>
      </c>
      <c r="X126" s="25">
        <f>SUM(Tabela2[[#This Row],[K2O   ]:[In2O3]])</f>
        <v>99.794000000000011</v>
      </c>
      <c r="Y126" s="8"/>
      <c r="Z126" s="8"/>
      <c r="AA126" s="8">
        <v>7.8430782270680452E-4</v>
      </c>
      <c r="AB126" s="8">
        <v>8.2674671403691548E-4</v>
      </c>
      <c r="AC126" s="8">
        <v>0</v>
      </c>
      <c r="AD126" s="8">
        <v>0</v>
      </c>
      <c r="AE126" s="8">
        <v>5.8941018754484072E-4</v>
      </c>
      <c r="AF126" s="8">
        <v>0</v>
      </c>
      <c r="AG126" s="8">
        <v>6.7903810899477119E-4</v>
      </c>
      <c r="AH126" s="8">
        <v>6.3065709459548588E-3</v>
      </c>
      <c r="AI126" s="8">
        <v>0</v>
      </c>
      <c r="AJ126" s="8">
        <v>0</v>
      </c>
      <c r="AK126" s="8">
        <v>1.3559747984390328E-3</v>
      </c>
      <c r="AL126" s="8">
        <v>1.1518601074501986E-2</v>
      </c>
      <c r="AM126" s="8">
        <v>0.97185811985863479</v>
      </c>
      <c r="AN126" s="8">
        <v>2.140328513887163E-4</v>
      </c>
      <c r="AO126" s="8">
        <v>5.7228466398959116E-3</v>
      </c>
      <c r="AP126" s="8">
        <v>1.2985680452391092E-5</v>
      </c>
      <c r="AQ126" s="8">
        <v>0</v>
      </c>
      <c r="AR126" s="8">
        <v>0</v>
      </c>
      <c r="AS126" s="8">
        <f>SUM(Tabela2[[#This Row],[Mg15]:[U]])</f>
        <v>0.99986863468255105</v>
      </c>
    </row>
    <row r="127" spans="1:45" x14ac:dyDescent="0.25">
      <c r="B127" s="6" t="s">
        <v>188</v>
      </c>
      <c r="C127" s="8" t="s">
        <v>107</v>
      </c>
      <c r="D127" s="8"/>
      <c r="E127" s="8"/>
      <c r="F127" s="8"/>
      <c r="G127" s="8">
        <v>8.9999999999999993E-3</v>
      </c>
      <c r="H127" s="8">
        <v>8.9999999999999993E-3</v>
      </c>
      <c r="I127" s="8">
        <v>0</v>
      </c>
      <c r="J127" s="8">
        <v>5.0000000000000001E-3</v>
      </c>
      <c r="K127" s="8">
        <v>5.3999999999999999E-2</v>
      </c>
      <c r="L127" s="8">
        <v>0</v>
      </c>
      <c r="M127" s="8">
        <v>0.23300000000000001</v>
      </c>
      <c r="N127" s="8"/>
      <c r="O127" s="8">
        <v>4.7E-2</v>
      </c>
      <c r="P127" s="8">
        <v>0.15</v>
      </c>
      <c r="Q127" s="8">
        <v>98.054000000000002</v>
      </c>
      <c r="R127" s="8">
        <v>0</v>
      </c>
      <c r="S127" s="8">
        <v>0.92900000000000005</v>
      </c>
      <c r="T127" s="8">
        <v>0</v>
      </c>
      <c r="U127" s="8"/>
      <c r="V127" s="8"/>
      <c r="W127" s="8">
        <v>4.8000000000000001E-2</v>
      </c>
      <c r="X127" s="25">
        <f>SUM(Tabela2[[#This Row],[K2O   ]:[In2O3]])</f>
        <v>99.538000000000011</v>
      </c>
      <c r="Y127" s="8"/>
      <c r="Z127" s="8"/>
      <c r="AA127" s="8">
        <v>3.381995583273703E-4</v>
      </c>
      <c r="AB127" s="8">
        <v>2.673746507183701E-4</v>
      </c>
      <c r="AC127" s="8">
        <v>0</v>
      </c>
      <c r="AD127" s="8">
        <v>0</v>
      </c>
      <c r="AE127" s="8">
        <v>1.0982144479496661E-4</v>
      </c>
      <c r="AF127" s="8">
        <v>1.0240375939625974E-3</v>
      </c>
      <c r="AG127" s="8">
        <v>0</v>
      </c>
      <c r="AH127" s="8">
        <v>4.9118600675369627E-3</v>
      </c>
      <c r="AI127" s="8">
        <v>0</v>
      </c>
      <c r="AJ127" s="8">
        <v>0</v>
      </c>
      <c r="AK127" s="8">
        <v>5.776832453955439E-4</v>
      </c>
      <c r="AL127" s="8">
        <v>1.7093591394900457E-3</v>
      </c>
      <c r="AM127" s="8">
        <v>0.98539349286889277</v>
      </c>
      <c r="AN127" s="8">
        <v>0</v>
      </c>
      <c r="AO127" s="8">
        <v>6.3681283862554935E-3</v>
      </c>
      <c r="AP127" s="8">
        <v>0</v>
      </c>
      <c r="AQ127" s="8">
        <v>0</v>
      </c>
      <c r="AR127" s="8">
        <v>0</v>
      </c>
      <c r="AS127" s="8">
        <f>SUM(Tabela2[[#This Row],[Mg15]:[U]])</f>
        <v>1.0006999569553741</v>
      </c>
    </row>
    <row r="128" spans="1:45" x14ac:dyDescent="0.25">
      <c r="B128" s="6" t="s">
        <v>189</v>
      </c>
      <c r="C128" s="8" t="s">
        <v>107</v>
      </c>
      <c r="D128" s="8"/>
      <c r="E128" s="8"/>
      <c r="F128" s="8"/>
      <c r="G128" s="8">
        <v>8.0000000000000002E-3</v>
      </c>
      <c r="H128" s="8">
        <v>0</v>
      </c>
      <c r="I128" s="8">
        <v>4.0000000000000001E-3</v>
      </c>
      <c r="J128" s="8">
        <v>1.6E-2</v>
      </c>
      <c r="K128" s="8">
        <v>2.7E-2</v>
      </c>
      <c r="L128" s="8">
        <v>0</v>
      </c>
      <c r="M128" s="8">
        <v>0.126</v>
      </c>
      <c r="N128" s="8"/>
      <c r="O128" s="8">
        <v>5.0000000000000001E-3</v>
      </c>
      <c r="P128" s="8">
        <v>4.5999999999999999E-2</v>
      </c>
      <c r="Q128" s="8">
        <v>98.751999999999995</v>
      </c>
      <c r="R128" s="8">
        <v>0</v>
      </c>
      <c r="S128" s="8">
        <v>0.95</v>
      </c>
      <c r="T128" s="8">
        <v>0</v>
      </c>
      <c r="U128" s="8"/>
      <c r="V128" s="8"/>
      <c r="W128" s="8">
        <v>3.5999999999999997E-2</v>
      </c>
      <c r="X128" s="25">
        <f>SUM(Tabela2[[#This Row],[K2O   ]:[In2O3]])</f>
        <v>99.97</v>
      </c>
      <c r="Y128" s="8"/>
      <c r="Z128" s="8"/>
      <c r="AA128" s="8">
        <v>2.9955157106317413E-4</v>
      </c>
      <c r="AB128" s="8">
        <v>0</v>
      </c>
      <c r="AC128" s="8">
        <v>0</v>
      </c>
      <c r="AD128" s="8">
        <v>1.0764805733467134E-4</v>
      </c>
      <c r="AE128" s="8">
        <v>3.5017748501758216E-4</v>
      </c>
      <c r="AF128" s="8">
        <v>5.1019593367950076E-4</v>
      </c>
      <c r="AG128" s="8">
        <v>0</v>
      </c>
      <c r="AH128" s="8">
        <v>2.6467425417561834E-3</v>
      </c>
      <c r="AI128" s="8">
        <v>0</v>
      </c>
      <c r="AJ128" s="8">
        <v>0</v>
      </c>
      <c r="AK128" s="8">
        <v>6.123687307035811E-5</v>
      </c>
      <c r="AL128" s="8">
        <v>5.2233722689010306E-4</v>
      </c>
      <c r="AM128" s="8">
        <v>0.98887492190452142</v>
      </c>
      <c r="AN128" s="8">
        <v>0</v>
      </c>
      <c r="AO128" s="8">
        <v>6.4888956450206764E-3</v>
      </c>
      <c r="AP128" s="8">
        <v>0</v>
      </c>
      <c r="AQ128" s="8">
        <v>0</v>
      </c>
      <c r="AR128" s="8">
        <v>0</v>
      </c>
      <c r="AS128" s="8">
        <f>SUM(Tabela2[[#This Row],[Mg15]:[U]])</f>
        <v>0.99986170723835366</v>
      </c>
    </row>
    <row r="129" spans="2:45" x14ac:dyDescent="0.25">
      <c r="B129" s="6" t="s">
        <v>190</v>
      </c>
      <c r="C129" s="8" t="s">
        <v>107</v>
      </c>
      <c r="D129" s="8"/>
      <c r="E129" s="8"/>
      <c r="F129" s="8"/>
      <c r="G129" s="8">
        <v>0</v>
      </c>
      <c r="H129" s="8">
        <v>4.2999999999999997E-2</v>
      </c>
      <c r="I129" s="8">
        <v>2E-3</v>
      </c>
      <c r="J129" s="8">
        <v>0</v>
      </c>
      <c r="K129" s="8">
        <v>1.2999999999999999E-2</v>
      </c>
      <c r="L129" s="8">
        <v>4.8000000000000001E-2</v>
      </c>
      <c r="M129" s="8">
        <v>0.55300000000000005</v>
      </c>
      <c r="N129" s="8"/>
      <c r="O129" s="8">
        <v>0.09</v>
      </c>
      <c r="P129" s="8">
        <v>0.38500000000000001</v>
      </c>
      <c r="Q129" s="8">
        <v>95.89</v>
      </c>
      <c r="R129" s="8">
        <v>0</v>
      </c>
      <c r="S129" s="8">
        <v>3.5990000000000002</v>
      </c>
      <c r="T129" s="8">
        <v>3.3000000000000002E-2</v>
      </c>
      <c r="U129" s="8"/>
      <c r="V129" s="8"/>
      <c r="W129" s="8">
        <v>2.9000000000000001E-2</v>
      </c>
      <c r="X129" s="25">
        <f>SUM(Tabela2[[#This Row],[K2O   ]:[In2O3]])</f>
        <v>100.685</v>
      </c>
      <c r="Y129" s="8"/>
      <c r="Z129" s="8"/>
      <c r="AA129" s="8">
        <v>0</v>
      </c>
      <c r="AB129" s="8">
        <v>1.2660982535482187E-3</v>
      </c>
      <c r="AC129" s="8">
        <v>0</v>
      </c>
      <c r="AD129" s="8">
        <v>5.3536052650629608E-5</v>
      </c>
      <c r="AE129" s="8">
        <v>0</v>
      </c>
      <c r="AF129" s="8">
        <v>2.4433558735926651E-4</v>
      </c>
      <c r="AG129" s="8">
        <v>1.0157104380324102E-3</v>
      </c>
      <c r="AH129" s="8">
        <v>1.1554108179047085E-2</v>
      </c>
      <c r="AI129" s="8">
        <v>0</v>
      </c>
      <c r="AJ129" s="8">
        <v>0</v>
      </c>
      <c r="AK129" s="8">
        <v>1.0963662467576515E-3</v>
      </c>
      <c r="AL129" s="8">
        <v>4.3483452826582093E-3</v>
      </c>
      <c r="AM129" s="8">
        <v>0.95507818868281047</v>
      </c>
      <c r="AN129" s="8">
        <v>0</v>
      </c>
      <c r="AO129" s="8">
        <v>2.4451143615565437E-2</v>
      </c>
      <c r="AP129" s="8">
        <v>2.1366489017781313E-4</v>
      </c>
      <c r="AQ129" s="8">
        <v>0</v>
      </c>
      <c r="AR129" s="8">
        <v>0</v>
      </c>
      <c r="AS129" s="8">
        <f>SUM(Tabela2[[#This Row],[Mg15]:[U]])</f>
        <v>0.99932149722860719</v>
      </c>
    </row>
    <row r="130" spans="2:45" x14ac:dyDescent="0.25">
      <c r="B130" s="6" t="s">
        <v>191</v>
      </c>
      <c r="C130" s="8" t="s">
        <v>107</v>
      </c>
      <c r="D130" s="8"/>
      <c r="E130" s="8"/>
      <c r="F130" s="8"/>
      <c r="G130" s="8">
        <v>1.4999999999999999E-2</v>
      </c>
      <c r="H130" s="8">
        <v>0</v>
      </c>
      <c r="I130" s="8">
        <v>0</v>
      </c>
      <c r="J130" s="8">
        <v>1.4E-2</v>
      </c>
      <c r="K130" s="8">
        <v>0.105</v>
      </c>
      <c r="L130" s="8">
        <v>0</v>
      </c>
      <c r="M130" s="8">
        <v>5.5E-2</v>
      </c>
      <c r="N130" s="8"/>
      <c r="O130" s="8">
        <v>1.0999999999999999E-2</v>
      </c>
      <c r="P130" s="8">
        <v>1.9E-2</v>
      </c>
      <c r="Q130" s="8">
        <v>99.552000000000007</v>
      </c>
      <c r="R130" s="8">
        <v>1E-3</v>
      </c>
      <c r="S130" s="8">
        <v>0.52600000000000002</v>
      </c>
      <c r="T130" s="8">
        <v>1.0999999999999999E-2</v>
      </c>
      <c r="U130" s="8"/>
      <c r="V130" s="8"/>
      <c r="W130" s="8">
        <v>3.4000000000000002E-2</v>
      </c>
      <c r="X130" s="25">
        <f>SUM(Tabela2[[#This Row],[K2O   ]:[In2O3]])</f>
        <v>100.343</v>
      </c>
      <c r="Y130" s="8"/>
      <c r="Z130" s="8"/>
      <c r="AA130" s="8">
        <v>5.5888001767936794E-4</v>
      </c>
      <c r="AB130" s="8">
        <v>0</v>
      </c>
      <c r="AC130" s="8">
        <v>0</v>
      </c>
      <c r="AD130" s="8">
        <v>0</v>
      </c>
      <c r="AE130" s="8">
        <v>3.0488915776350774E-4</v>
      </c>
      <c r="AF130" s="8">
        <v>1.9742776819601658E-3</v>
      </c>
      <c r="AG130" s="8">
        <v>0</v>
      </c>
      <c r="AH130" s="8">
        <v>1.1496073998350116E-3</v>
      </c>
      <c r="AI130" s="8">
        <v>0</v>
      </c>
      <c r="AJ130" s="8">
        <v>0</v>
      </c>
      <c r="AK130" s="8">
        <v>1.3405449945416996E-4</v>
      </c>
      <c r="AL130" s="8">
        <v>2.1468043004719867E-4</v>
      </c>
      <c r="AM130" s="8">
        <v>0.99195315000413631</v>
      </c>
      <c r="AN130" s="8">
        <v>9.2835198910953949E-6</v>
      </c>
      <c r="AO130" s="8">
        <v>3.5750213273997738E-3</v>
      </c>
      <c r="AP130" s="8">
        <v>7.1250427131254896E-5</v>
      </c>
      <c r="AQ130" s="8">
        <v>0</v>
      </c>
      <c r="AR130" s="8">
        <v>0</v>
      </c>
      <c r="AS130" s="8">
        <f>SUM(Tabela2[[#This Row],[Mg15]:[U]])</f>
        <v>0.99994509446529778</v>
      </c>
    </row>
    <row r="131" spans="2:45" x14ac:dyDescent="0.25">
      <c r="B131" s="6" t="s">
        <v>192</v>
      </c>
      <c r="C131" s="8" t="s">
        <v>107</v>
      </c>
      <c r="D131" s="8"/>
      <c r="E131" s="8"/>
      <c r="F131" s="8"/>
      <c r="G131" s="8">
        <v>2.5000000000000001E-2</v>
      </c>
      <c r="H131" s="8">
        <v>1.7999999999999999E-2</v>
      </c>
      <c r="I131" s="8">
        <v>2E-3</v>
      </c>
      <c r="J131" s="8">
        <v>0</v>
      </c>
      <c r="K131" s="8">
        <v>2.1000000000000001E-2</v>
      </c>
      <c r="L131" s="8">
        <v>1.2E-2</v>
      </c>
      <c r="M131" s="8">
        <v>0.47399999999999998</v>
      </c>
      <c r="N131" s="8"/>
      <c r="O131" s="8">
        <v>0.125</v>
      </c>
      <c r="P131" s="8">
        <v>1.4059999999999999</v>
      </c>
      <c r="Q131" s="8">
        <v>95.090999999999994</v>
      </c>
      <c r="R131" s="8">
        <v>0</v>
      </c>
      <c r="S131" s="8">
        <v>1.79</v>
      </c>
      <c r="T131" s="8">
        <v>2.5000000000000001E-2</v>
      </c>
      <c r="U131" s="8"/>
      <c r="V131" s="8"/>
      <c r="W131" s="8">
        <v>6.6000000000000003E-2</v>
      </c>
      <c r="X131" s="25">
        <f>SUM(Tabela2[[#This Row],[K2O   ]:[In2O3]])</f>
        <v>99.055000000000007</v>
      </c>
      <c r="Y131" s="8"/>
      <c r="Z131" s="8"/>
      <c r="AA131" s="8">
        <v>9.4021027085296573E-4</v>
      </c>
      <c r="AB131" s="8">
        <v>5.3518592304018853E-4</v>
      </c>
      <c r="AC131" s="8">
        <v>0</v>
      </c>
      <c r="AD131" s="8">
        <v>5.4060439093918425E-5</v>
      </c>
      <c r="AE131" s="8">
        <v>0</v>
      </c>
      <c r="AF131" s="8">
        <v>3.9856200158360237E-4</v>
      </c>
      <c r="AG131" s="8">
        <v>2.5641483427365911E-4</v>
      </c>
      <c r="AH131" s="8">
        <v>1.0000526436815345E-2</v>
      </c>
      <c r="AI131" s="8">
        <v>0</v>
      </c>
      <c r="AJ131" s="8">
        <v>0</v>
      </c>
      <c r="AK131" s="8">
        <v>1.5376460703930711E-3</v>
      </c>
      <c r="AL131" s="8">
        <v>1.6035475248715073E-2</v>
      </c>
      <c r="AM131" s="8">
        <v>0.95639708880709995</v>
      </c>
      <c r="AN131" s="8">
        <v>0</v>
      </c>
      <c r="AO131" s="8">
        <v>1.2280147500875752E-2</v>
      </c>
      <c r="AP131" s="8">
        <v>1.6345283409104395E-4</v>
      </c>
      <c r="AQ131" s="8">
        <v>0</v>
      </c>
      <c r="AR131" s="8">
        <v>0</v>
      </c>
      <c r="AS131" s="8">
        <f>SUM(Tabela2[[#This Row],[Mg15]:[U]])</f>
        <v>0.99859877036683464</v>
      </c>
    </row>
    <row r="132" spans="2:45" x14ac:dyDescent="0.25">
      <c r="B132" s="6" t="s">
        <v>193</v>
      </c>
      <c r="C132" s="8" t="s">
        <v>107</v>
      </c>
      <c r="D132" s="8"/>
      <c r="E132" s="8"/>
      <c r="F132" s="8"/>
      <c r="G132" s="8">
        <v>1.4999999999999999E-2</v>
      </c>
      <c r="H132" s="8">
        <v>8.0000000000000002E-3</v>
      </c>
      <c r="I132" s="8">
        <v>1.6E-2</v>
      </c>
      <c r="J132" s="8">
        <v>0</v>
      </c>
      <c r="K132" s="8">
        <v>1.2999999999999999E-2</v>
      </c>
      <c r="L132" s="8">
        <v>0</v>
      </c>
      <c r="M132" s="8">
        <v>0.25</v>
      </c>
      <c r="N132" s="8"/>
      <c r="O132" s="8">
        <v>1.7999999999999999E-2</v>
      </c>
      <c r="P132" s="8">
        <v>1.1559999999999999</v>
      </c>
      <c r="Q132" s="8">
        <v>98.885999999999996</v>
      </c>
      <c r="R132" s="8">
        <v>0</v>
      </c>
      <c r="S132" s="8">
        <v>0.45300000000000001</v>
      </c>
      <c r="T132" s="8">
        <v>3.1E-2</v>
      </c>
      <c r="U132" s="8"/>
      <c r="V132" s="8"/>
      <c r="W132" s="8">
        <v>6.5000000000000002E-2</v>
      </c>
      <c r="X132" s="25">
        <f>SUM(Tabela2[[#This Row],[K2O   ]:[In2O3]])</f>
        <v>100.911</v>
      </c>
      <c r="Y132" s="8"/>
      <c r="Z132" s="8"/>
      <c r="AA132" s="8">
        <v>5.5359827412802961E-4</v>
      </c>
      <c r="AB132" s="8">
        <v>2.3342138929701903E-4</v>
      </c>
      <c r="AC132" s="8">
        <v>0</v>
      </c>
      <c r="AD132" s="8">
        <v>4.2441237822040263E-4</v>
      </c>
      <c r="AE132" s="8">
        <v>0</v>
      </c>
      <c r="AF132" s="8">
        <v>2.4212433159704971E-4</v>
      </c>
      <c r="AG132" s="8">
        <v>0</v>
      </c>
      <c r="AH132" s="8">
        <v>5.1761042567376528E-3</v>
      </c>
      <c r="AI132" s="8">
        <v>0</v>
      </c>
      <c r="AJ132" s="8">
        <v>0</v>
      </c>
      <c r="AK132" s="8">
        <v>2.1728880966605937E-4</v>
      </c>
      <c r="AL132" s="8">
        <v>1.2938169463458483E-2</v>
      </c>
      <c r="AM132" s="8">
        <v>0.97600518917759127</v>
      </c>
      <c r="AN132" s="8">
        <v>0</v>
      </c>
      <c r="AO132" s="8">
        <v>3.0497710695641445E-3</v>
      </c>
      <c r="AP132" s="8">
        <v>1.9889901223431926E-4</v>
      </c>
      <c r="AQ132" s="8">
        <v>0</v>
      </c>
      <c r="AR132" s="8">
        <v>0</v>
      </c>
      <c r="AS132" s="8">
        <f>SUM(Tabela2[[#This Row],[Mg15]:[U]])</f>
        <v>0.99903897816249454</v>
      </c>
    </row>
    <row r="133" spans="2:45" x14ac:dyDescent="0.25">
      <c r="B133" s="6" t="s">
        <v>194</v>
      </c>
      <c r="C133" s="8" t="s">
        <v>107</v>
      </c>
      <c r="D133" s="8"/>
      <c r="E133" s="8"/>
      <c r="F133" s="8"/>
      <c r="G133" s="8">
        <v>2.9000000000000001E-2</v>
      </c>
      <c r="H133" s="8">
        <v>0</v>
      </c>
      <c r="I133" s="8">
        <v>4.0000000000000001E-3</v>
      </c>
      <c r="J133" s="8">
        <v>0</v>
      </c>
      <c r="K133" s="8">
        <v>0</v>
      </c>
      <c r="L133" s="8">
        <v>3.5000000000000003E-2</v>
      </c>
      <c r="M133" s="8">
        <v>0.111</v>
      </c>
      <c r="N133" s="8"/>
      <c r="O133" s="8">
        <v>0.152</v>
      </c>
      <c r="P133" s="8">
        <v>0.109</v>
      </c>
      <c r="Q133" s="8">
        <v>98.882999999999996</v>
      </c>
      <c r="R133" s="8">
        <v>0</v>
      </c>
      <c r="S133" s="8">
        <v>0.67</v>
      </c>
      <c r="T133" s="8">
        <v>0</v>
      </c>
      <c r="U133" s="8"/>
      <c r="V133" s="8"/>
      <c r="W133" s="8">
        <v>0.06</v>
      </c>
      <c r="X133" s="25">
        <f>SUM(Tabela2[[#This Row],[K2O   ]:[In2O3]])</f>
        <v>100.053</v>
      </c>
      <c r="Y133" s="8"/>
      <c r="Z133" s="8"/>
      <c r="AA133" s="8">
        <v>1.0843013130710036E-3</v>
      </c>
      <c r="AB133" s="8">
        <v>0</v>
      </c>
      <c r="AC133" s="8">
        <v>0</v>
      </c>
      <c r="AD133" s="8">
        <v>1.0749210504382663E-4</v>
      </c>
      <c r="AE133" s="8">
        <v>0</v>
      </c>
      <c r="AF133" s="8">
        <v>0</v>
      </c>
      <c r="AG133" s="8">
        <v>7.4352735004222363E-4</v>
      </c>
      <c r="AH133" s="8">
        <v>2.3282762213328386E-3</v>
      </c>
      <c r="AI133" s="8">
        <v>0</v>
      </c>
      <c r="AJ133" s="8">
        <v>0</v>
      </c>
      <c r="AK133" s="8">
        <v>1.8589039959538169E-3</v>
      </c>
      <c r="AL133" s="8">
        <v>1.2359190217111115E-3</v>
      </c>
      <c r="AM133" s="8">
        <v>0.98875221232574262</v>
      </c>
      <c r="AN133" s="8">
        <v>0</v>
      </c>
      <c r="AO133" s="8">
        <v>4.5697491251358562E-3</v>
      </c>
      <c r="AP133" s="8">
        <v>0</v>
      </c>
      <c r="AQ133" s="8">
        <v>0</v>
      </c>
      <c r="AR133" s="8">
        <v>0</v>
      </c>
      <c r="AS133" s="8">
        <f>SUM(Tabela2[[#This Row],[Mg15]:[U]])</f>
        <v>1.0006803814580332</v>
      </c>
    </row>
    <row r="134" spans="2:45" x14ac:dyDescent="0.25">
      <c r="B134" s="6" t="s">
        <v>195</v>
      </c>
      <c r="C134" s="8" t="s">
        <v>107</v>
      </c>
      <c r="D134" s="8"/>
      <c r="E134" s="8"/>
      <c r="F134" s="8"/>
      <c r="G134" s="8">
        <v>1.9E-2</v>
      </c>
      <c r="H134" s="8">
        <v>2.7E-2</v>
      </c>
      <c r="I134" s="8">
        <v>2E-3</v>
      </c>
      <c r="J134" s="8">
        <v>2.5000000000000001E-2</v>
      </c>
      <c r="K134" s="8">
        <v>2.3E-2</v>
      </c>
      <c r="L134" s="8">
        <v>0</v>
      </c>
      <c r="M134" s="8">
        <v>7.9000000000000001E-2</v>
      </c>
      <c r="N134" s="8"/>
      <c r="O134" s="8">
        <v>2.3E-2</v>
      </c>
      <c r="P134" s="8">
        <v>2.9000000000000001E-2</v>
      </c>
      <c r="Q134" s="8">
        <v>99.593000000000004</v>
      </c>
      <c r="R134" s="8">
        <v>0</v>
      </c>
      <c r="S134" s="8">
        <v>0.7</v>
      </c>
      <c r="T134" s="8">
        <v>0</v>
      </c>
      <c r="U134" s="8"/>
      <c r="V134" s="8"/>
      <c r="W134" s="8">
        <v>5.6000000000000001E-2</v>
      </c>
      <c r="X134" s="25">
        <f>SUM(Tabela2[[#This Row],[K2O   ]:[In2O3]])</f>
        <v>100.57600000000001</v>
      </c>
      <c r="Y134" s="8"/>
      <c r="Z134" s="8"/>
      <c r="AA134" s="8">
        <v>7.0675402332557333E-4</v>
      </c>
      <c r="AB134" s="8">
        <v>7.9400940531531054E-4</v>
      </c>
      <c r="AC134" s="8">
        <v>0</v>
      </c>
      <c r="AD134" s="8">
        <v>5.3469888062088689E-5</v>
      </c>
      <c r="AE134" s="8">
        <v>5.4355227666644679E-4</v>
      </c>
      <c r="AF134" s="8">
        <v>4.3175178185592811E-4</v>
      </c>
      <c r="AG134" s="8">
        <v>0</v>
      </c>
      <c r="AH134" s="8">
        <v>1.6485469414750827E-3</v>
      </c>
      <c r="AI134" s="8">
        <v>0</v>
      </c>
      <c r="AJ134" s="8">
        <v>0</v>
      </c>
      <c r="AK134" s="8">
        <v>2.7983621098813836E-4</v>
      </c>
      <c r="AL134" s="8">
        <v>3.2713289656322703E-4</v>
      </c>
      <c r="AM134" s="8">
        <v>0.99073464852373039</v>
      </c>
      <c r="AN134" s="8">
        <v>0</v>
      </c>
      <c r="AO134" s="8">
        <v>4.7498325398431058E-3</v>
      </c>
      <c r="AP134" s="8">
        <v>0</v>
      </c>
      <c r="AQ134" s="8">
        <v>0</v>
      </c>
      <c r="AR134" s="8">
        <v>0</v>
      </c>
      <c r="AS134" s="8">
        <f>SUM(Tabela2[[#This Row],[Mg15]:[U]])</f>
        <v>1.0002695344878254</v>
      </c>
    </row>
    <row r="135" spans="2:45" x14ac:dyDescent="0.25">
      <c r="B135" s="6" t="s">
        <v>196</v>
      </c>
      <c r="C135" s="8" t="s">
        <v>107</v>
      </c>
      <c r="D135" s="8"/>
      <c r="E135" s="8"/>
      <c r="F135" s="8"/>
      <c r="G135" s="8">
        <v>1.2E-2</v>
      </c>
      <c r="H135" s="8">
        <v>1.2E-2</v>
      </c>
      <c r="I135" s="8">
        <v>1.2E-2</v>
      </c>
      <c r="J135" s="8">
        <v>2.5000000000000001E-2</v>
      </c>
      <c r="K135" s="8">
        <v>0</v>
      </c>
      <c r="L135" s="8">
        <v>0</v>
      </c>
      <c r="M135" s="8">
        <v>0.17499999999999999</v>
      </c>
      <c r="N135" s="8"/>
      <c r="O135" s="8">
        <v>1.6E-2</v>
      </c>
      <c r="P135" s="8">
        <v>0.67</v>
      </c>
      <c r="Q135" s="8">
        <v>98.534999999999997</v>
      </c>
      <c r="R135" s="8">
        <v>2.1999999999999999E-2</v>
      </c>
      <c r="S135" s="8">
        <v>0.373</v>
      </c>
      <c r="T135" s="8">
        <v>0</v>
      </c>
      <c r="U135" s="8"/>
      <c r="V135" s="8"/>
      <c r="W135" s="8">
        <v>3.4000000000000002E-2</v>
      </c>
      <c r="X135" s="25">
        <f>SUM(Tabela2[[#This Row],[K2O   ]:[In2O3]])</f>
        <v>99.88600000000001</v>
      </c>
      <c r="Y135" s="8"/>
      <c r="Z135" s="8"/>
      <c r="AA135" s="8">
        <v>4.4809508031043715E-4</v>
      </c>
      <c r="AB135" s="8">
        <v>3.5425612670567162E-4</v>
      </c>
      <c r="AC135" s="8">
        <v>0</v>
      </c>
      <c r="AD135" s="8">
        <v>3.2205850048083501E-4</v>
      </c>
      <c r="AE135" s="8">
        <v>5.4565175996150407E-4</v>
      </c>
      <c r="AF135" s="8">
        <v>0</v>
      </c>
      <c r="AG135" s="8">
        <v>0</v>
      </c>
      <c r="AH135" s="8">
        <v>3.6659498247847621E-3</v>
      </c>
      <c r="AI135" s="8">
        <v>0</v>
      </c>
      <c r="AJ135" s="8">
        <v>0</v>
      </c>
      <c r="AK135" s="8">
        <v>1.9542058076767155E-4</v>
      </c>
      <c r="AL135" s="8">
        <v>7.5870905114989425E-3</v>
      </c>
      <c r="AM135" s="8">
        <v>0.98399592324819007</v>
      </c>
      <c r="AN135" s="8">
        <v>2.0469015734722208E-4</v>
      </c>
      <c r="AO135" s="8">
        <v>2.5407581737570081E-3</v>
      </c>
      <c r="AP135" s="8">
        <v>0</v>
      </c>
      <c r="AQ135" s="8">
        <v>0</v>
      </c>
      <c r="AR135" s="8">
        <v>0</v>
      </c>
      <c r="AS135" s="8">
        <f>SUM(Tabela2[[#This Row],[Mg15]:[U]])</f>
        <v>0.99985989396380415</v>
      </c>
    </row>
    <row r="136" spans="2:45" x14ac:dyDescent="0.25">
      <c r="B136" s="6" t="s">
        <v>197</v>
      </c>
      <c r="C136" s="8" t="s">
        <v>107</v>
      </c>
      <c r="D136" s="8"/>
      <c r="E136" s="8"/>
      <c r="F136" s="8"/>
      <c r="G136" s="8">
        <v>6.6000000000000003E-2</v>
      </c>
      <c r="H136" s="8">
        <v>0</v>
      </c>
      <c r="I136" s="8">
        <v>0</v>
      </c>
      <c r="J136" s="8">
        <v>0</v>
      </c>
      <c r="K136" s="8">
        <v>0</v>
      </c>
      <c r="L136" s="8">
        <v>6.0000000000000001E-3</v>
      </c>
      <c r="M136" s="8">
        <v>0.16</v>
      </c>
      <c r="N136" s="8"/>
      <c r="O136" s="8">
        <v>1.7999999999999999E-2</v>
      </c>
      <c r="P136" s="8">
        <v>5.1999999999999998E-2</v>
      </c>
      <c r="Q136" s="8">
        <v>97.525999999999996</v>
      </c>
      <c r="R136" s="8">
        <v>0</v>
      </c>
      <c r="S136" s="8">
        <v>0.56799999999999995</v>
      </c>
      <c r="T136" s="8">
        <v>0</v>
      </c>
      <c r="U136" s="8"/>
      <c r="V136" s="8"/>
      <c r="W136" s="8">
        <v>1.7078160000000009E-2</v>
      </c>
      <c r="X136" s="25">
        <f>SUM(Tabela2[[#This Row],[K2O   ]:[In2O3]])</f>
        <v>98.413078159999998</v>
      </c>
      <c r="Y136" s="8"/>
      <c r="Z136" s="8"/>
      <c r="AA136" s="8">
        <v>2.5079512104752419E-3</v>
      </c>
      <c r="AB136" s="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1.2953982813177333E-4</v>
      </c>
      <c r="AH136" s="8">
        <v>3.4107875476843933E-3</v>
      </c>
      <c r="AI136" s="8">
        <v>0</v>
      </c>
      <c r="AJ136" s="8">
        <v>0</v>
      </c>
      <c r="AK136" s="8">
        <v>2.2372217885181445E-4</v>
      </c>
      <c r="AL136" s="8">
        <v>5.9922513823065337E-4</v>
      </c>
      <c r="AM136" s="8">
        <v>0.99108158923308065</v>
      </c>
      <c r="AN136" s="8">
        <v>0</v>
      </c>
      <c r="AO136" s="8">
        <v>3.937214297706714E-3</v>
      </c>
      <c r="AP136" s="8">
        <v>0</v>
      </c>
      <c r="AQ136" s="8">
        <v>0</v>
      </c>
      <c r="AR136" s="8">
        <v>0</v>
      </c>
      <c r="AS136" s="8">
        <f>SUM(Tabela2[[#This Row],[Mg15]:[U]])</f>
        <v>1.0018900294341613</v>
      </c>
    </row>
    <row r="137" spans="2:45" x14ac:dyDescent="0.25">
      <c r="B137" s="6" t="s">
        <v>198</v>
      </c>
      <c r="C137" s="8" t="s">
        <v>107</v>
      </c>
      <c r="D137" s="8"/>
      <c r="E137" s="8"/>
      <c r="F137" s="8"/>
      <c r="G137" s="8">
        <v>3.4000000000000002E-2</v>
      </c>
      <c r="H137" s="8">
        <v>8.0000000000000002E-3</v>
      </c>
      <c r="I137" s="8">
        <v>0</v>
      </c>
      <c r="J137" s="8">
        <v>0</v>
      </c>
      <c r="K137" s="8">
        <v>0</v>
      </c>
      <c r="L137" s="8">
        <v>5.7000000000000002E-2</v>
      </c>
      <c r="M137" s="8">
        <v>0.71</v>
      </c>
      <c r="N137" s="8"/>
      <c r="O137" s="8">
        <v>7.9000000000000001E-2</v>
      </c>
      <c r="P137" s="8">
        <v>1.5</v>
      </c>
      <c r="Q137" s="8">
        <v>96.102000000000004</v>
      </c>
      <c r="R137" s="8">
        <v>0</v>
      </c>
      <c r="S137" s="8">
        <v>1.496</v>
      </c>
      <c r="T137" s="8">
        <v>3.0189919999999995E-2</v>
      </c>
      <c r="U137" s="8"/>
      <c r="V137" s="8"/>
      <c r="W137" s="8">
        <v>5.2743199999999851E-3</v>
      </c>
      <c r="X137" s="25">
        <f>SUM(Tabela2[[#This Row],[K2O   ]:[In2O3]])</f>
        <v>100.02146424</v>
      </c>
      <c r="Y137" s="8"/>
      <c r="Z137" s="8"/>
      <c r="AA137" s="8">
        <v>1.2648193958588983E-3</v>
      </c>
      <c r="AB137" s="8">
        <v>2.3528095859569448E-4</v>
      </c>
      <c r="AC137" s="8">
        <v>0</v>
      </c>
      <c r="AD137" s="8">
        <v>0</v>
      </c>
      <c r="AE137" s="8">
        <v>0</v>
      </c>
      <c r="AF137" s="8">
        <v>0</v>
      </c>
      <c r="AG137" s="8">
        <v>1.2047623130707365E-3</v>
      </c>
      <c r="AH137" s="8">
        <v>1.4817245844329315E-2</v>
      </c>
      <c r="AI137" s="8">
        <v>0</v>
      </c>
      <c r="AJ137" s="8">
        <v>0</v>
      </c>
      <c r="AK137" s="8">
        <v>9.6125381919817904E-4</v>
      </c>
      <c r="AL137" s="8">
        <v>1.6922027306004617E-2</v>
      </c>
      <c r="AM137" s="8">
        <v>0.95608361225155047</v>
      </c>
      <c r="AN137" s="8">
        <v>0</v>
      </c>
      <c r="AO137" s="8">
        <v>1.015188672370209E-2</v>
      </c>
      <c r="AP137" s="8">
        <v>1.9524459769455584E-4</v>
      </c>
      <c r="AQ137" s="8">
        <v>0</v>
      </c>
      <c r="AR137" s="8">
        <v>0</v>
      </c>
      <c r="AS137" s="8">
        <f>SUM(Tabela2[[#This Row],[Mg15]:[U]])</f>
        <v>1.0018361332100045</v>
      </c>
    </row>
    <row r="138" spans="2:45" x14ac:dyDescent="0.25">
      <c r="B138" s="6" t="s">
        <v>199</v>
      </c>
      <c r="C138" s="8" t="s">
        <v>107</v>
      </c>
      <c r="D138" s="8"/>
      <c r="E138" s="8"/>
      <c r="F138" s="8"/>
      <c r="G138" s="8">
        <v>6.2E-2</v>
      </c>
      <c r="H138" s="8">
        <v>1E-3</v>
      </c>
      <c r="I138" s="8">
        <v>0</v>
      </c>
      <c r="J138" s="8">
        <v>0</v>
      </c>
      <c r="K138" s="8">
        <v>0</v>
      </c>
      <c r="L138" s="8">
        <v>3.1E-2</v>
      </c>
      <c r="M138" s="8">
        <v>0.875</v>
      </c>
      <c r="N138" s="8"/>
      <c r="O138" s="8">
        <v>8.7999999999999995E-2</v>
      </c>
      <c r="P138" s="8">
        <v>1.6659999999999999</v>
      </c>
      <c r="Q138" s="8">
        <v>95.245000000000005</v>
      </c>
      <c r="R138" s="8">
        <v>0</v>
      </c>
      <c r="S138" s="8">
        <v>2.2549999999999999</v>
      </c>
      <c r="T138" s="8">
        <v>0</v>
      </c>
      <c r="U138" s="8"/>
      <c r="V138" s="8"/>
      <c r="W138" s="8">
        <v>4.9942000000000042E-3</v>
      </c>
      <c r="X138" s="25">
        <f>SUM(Tabela2[[#This Row],[K2O   ]:[In2O3]])</f>
        <v>100.2279942</v>
      </c>
      <c r="Y138" s="8"/>
      <c r="Z138" s="8"/>
      <c r="AA138" s="8">
        <v>2.3021001966341522E-3</v>
      </c>
      <c r="AB138" s="8">
        <v>2.9354840609583254E-5</v>
      </c>
      <c r="AC138" s="8">
        <v>0</v>
      </c>
      <c r="AD138" s="8">
        <v>0</v>
      </c>
      <c r="AE138" s="8">
        <v>0</v>
      </c>
      <c r="AF138" s="8">
        <v>0</v>
      </c>
      <c r="AG138" s="8">
        <v>6.539900553594898E-4</v>
      </c>
      <c r="AH138" s="8">
        <v>1.82263675363947E-2</v>
      </c>
      <c r="AI138" s="8">
        <v>0</v>
      </c>
      <c r="AJ138" s="8">
        <v>0</v>
      </c>
      <c r="AK138" s="8">
        <v>1.068751142114186E-3</v>
      </c>
      <c r="AL138" s="8">
        <v>1.8759405113188188E-2</v>
      </c>
      <c r="AM138" s="8">
        <v>0.94577660519037321</v>
      </c>
      <c r="AN138" s="8">
        <v>0</v>
      </c>
      <c r="AO138" s="8">
        <v>1.5273713801100824E-2</v>
      </c>
      <c r="AP138" s="8">
        <v>0</v>
      </c>
      <c r="AQ138" s="8">
        <v>0</v>
      </c>
      <c r="AR138" s="8">
        <v>0</v>
      </c>
      <c r="AS138" s="8">
        <f>SUM(Tabela2[[#This Row],[Mg15]:[U]])</f>
        <v>1.0020902878757743</v>
      </c>
    </row>
    <row r="139" spans="2:45" x14ac:dyDescent="0.25">
      <c r="B139" s="6" t="s">
        <v>200</v>
      </c>
      <c r="C139" s="8" t="s">
        <v>107</v>
      </c>
      <c r="D139" s="8"/>
      <c r="E139" s="8"/>
      <c r="F139" s="8"/>
      <c r="G139" s="8">
        <v>6.3E-2</v>
      </c>
      <c r="H139" s="8">
        <v>0</v>
      </c>
      <c r="I139" s="8">
        <v>0</v>
      </c>
      <c r="J139" s="8">
        <v>0</v>
      </c>
      <c r="K139" s="8">
        <v>0</v>
      </c>
      <c r="L139" s="8">
        <v>5.0000000000000001E-3</v>
      </c>
      <c r="M139" s="8">
        <v>0.35699999999999998</v>
      </c>
      <c r="N139" s="8"/>
      <c r="O139" s="8">
        <v>0</v>
      </c>
      <c r="P139" s="8">
        <v>8.6999999999999994E-2</v>
      </c>
      <c r="Q139" s="8">
        <v>97.802999999999997</v>
      </c>
      <c r="R139" s="8">
        <v>0</v>
      </c>
      <c r="S139" s="8">
        <v>2.1339999999999999</v>
      </c>
      <c r="T139" s="8">
        <v>0</v>
      </c>
      <c r="U139" s="8"/>
      <c r="V139" s="8"/>
      <c r="W139" s="8">
        <v>1.2845480000000006E-2</v>
      </c>
      <c r="X139" s="25">
        <f>SUM(Tabela2[[#This Row],[K2O   ]:[In2O3]])</f>
        <v>100.46184547999999</v>
      </c>
      <c r="Y139" s="8"/>
      <c r="Z139" s="8"/>
      <c r="AA139" s="8">
        <v>2.3500170947950609E-3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1.0596864826989027E-4</v>
      </c>
      <c r="AH139" s="8">
        <v>7.4706471806792957E-3</v>
      </c>
      <c r="AI139" s="8">
        <v>0</v>
      </c>
      <c r="AJ139" s="8">
        <v>0</v>
      </c>
      <c r="AK139" s="8">
        <v>0</v>
      </c>
      <c r="AL139" s="8">
        <v>9.8414991048961136E-4</v>
      </c>
      <c r="AM139" s="8">
        <v>0.97565549977709398</v>
      </c>
      <c r="AN139" s="8">
        <v>0</v>
      </c>
      <c r="AO139" s="8">
        <v>1.4520797098337531E-2</v>
      </c>
      <c r="AP139" s="8">
        <v>0</v>
      </c>
      <c r="AQ139" s="8">
        <v>0</v>
      </c>
      <c r="AR139" s="8">
        <v>0</v>
      </c>
      <c r="AS139" s="8">
        <f>SUM(Tabela2[[#This Row],[Mg15]:[U]])</f>
        <v>1.0010870797096654</v>
      </c>
    </row>
    <row r="140" spans="2:45" x14ac:dyDescent="0.25">
      <c r="B140" s="6" t="s">
        <v>201</v>
      </c>
      <c r="C140" s="8" t="s">
        <v>107</v>
      </c>
      <c r="D140" s="8"/>
      <c r="E140" s="8"/>
      <c r="F140" s="8"/>
      <c r="G140" s="8">
        <v>5.5E-2</v>
      </c>
      <c r="H140" s="8">
        <v>0</v>
      </c>
      <c r="I140" s="8">
        <v>0</v>
      </c>
      <c r="J140" s="8">
        <v>0</v>
      </c>
      <c r="K140" s="8">
        <v>0</v>
      </c>
      <c r="L140" s="8">
        <v>4.2999999999999997E-2</v>
      </c>
      <c r="M140" s="8">
        <v>0.42399999999999999</v>
      </c>
      <c r="N140" s="8"/>
      <c r="O140" s="8">
        <v>1.4E-2</v>
      </c>
      <c r="P140" s="8">
        <v>0.20699999999999999</v>
      </c>
      <c r="Q140" s="8">
        <v>97.356999999999999</v>
      </c>
      <c r="R140" s="8">
        <v>0</v>
      </c>
      <c r="S140" s="8">
        <v>2.266</v>
      </c>
      <c r="T140" s="8">
        <v>0</v>
      </c>
      <c r="U140" s="8"/>
      <c r="V140" s="8"/>
      <c r="W140" s="8">
        <v>3.4220120000000007E-2</v>
      </c>
      <c r="X140" s="25">
        <f>SUM(Tabela2[[#This Row],[K2O   ]:[In2O3]])</f>
        <v>100.40022012</v>
      </c>
      <c r="Y140" s="8"/>
      <c r="Z140" s="8"/>
      <c r="AA140" s="8">
        <v>2.0526373839035053E-3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9.117901968057066E-4</v>
      </c>
      <c r="AH140" s="8">
        <v>8.877178231779536E-3</v>
      </c>
      <c r="AI140" s="8">
        <v>0</v>
      </c>
      <c r="AJ140" s="8">
        <v>0</v>
      </c>
      <c r="AK140" s="8">
        <v>1.7089878208212446E-4</v>
      </c>
      <c r="AL140" s="8">
        <v>2.3427795417418004E-3</v>
      </c>
      <c r="AM140" s="8">
        <v>0.97169636069286713</v>
      </c>
      <c r="AN140" s="8">
        <v>0</v>
      </c>
      <c r="AO140" s="8">
        <v>1.5426770553303378E-2</v>
      </c>
      <c r="AP140" s="8">
        <v>0</v>
      </c>
      <c r="AQ140" s="8">
        <v>0</v>
      </c>
      <c r="AR140" s="8">
        <v>0</v>
      </c>
      <c r="AS140" s="8">
        <f>SUM(Tabela2[[#This Row],[Mg15]:[U]])</f>
        <v>1.0014784153824832</v>
      </c>
    </row>
    <row r="141" spans="2:45" x14ac:dyDescent="0.25">
      <c r="B141" s="6" t="s">
        <v>202</v>
      </c>
      <c r="C141" s="8" t="s">
        <v>107</v>
      </c>
      <c r="D141" s="8"/>
      <c r="E141" s="8"/>
      <c r="F141" s="8"/>
      <c r="G141" s="8">
        <v>5.5E-2</v>
      </c>
      <c r="H141" s="8">
        <v>0</v>
      </c>
      <c r="I141" s="8">
        <v>0</v>
      </c>
      <c r="J141" s="8">
        <v>0</v>
      </c>
      <c r="K141" s="8">
        <v>0</v>
      </c>
      <c r="L141" s="8">
        <v>3.0000000000000001E-3</v>
      </c>
      <c r="M141" s="8">
        <v>0.40799999999999997</v>
      </c>
      <c r="N141" s="8"/>
      <c r="O141" s="8">
        <v>0.109</v>
      </c>
      <c r="P141" s="8">
        <v>0.2</v>
      </c>
      <c r="Q141" s="8">
        <v>97.328000000000003</v>
      </c>
      <c r="R141" s="8">
        <v>0</v>
      </c>
      <c r="S141" s="8">
        <v>2.5609999999999999</v>
      </c>
      <c r="T141" s="8">
        <v>0</v>
      </c>
      <c r="U141" s="8"/>
      <c r="V141" s="8"/>
      <c r="W141" s="8">
        <v>2.4447999999999137E-4</v>
      </c>
      <c r="X141" s="25">
        <f>SUM(Tabela2[[#This Row],[K2O   ]:[In2O3]])</f>
        <v>100.66424448000002</v>
      </c>
      <c r="Y141" s="8"/>
      <c r="Z141" s="8"/>
      <c r="AA141" s="8">
        <v>2.0471305211970342E-3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6.344260640435355E-5</v>
      </c>
      <c r="AH141" s="8">
        <v>8.5192731894943082E-3</v>
      </c>
      <c r="AI141" s="8">
        <v>0</v>
      </c>
      <c r="AJ141" s="8">
        <v>0</v>
      </c>
      <c r="AK141" s="8">
        <v>1.3269994077631114E-3</v>
      </c>
      <c r="AL141" s="8">
        <v>2.2574823951613501E-3</v>
      </c>
      <c r="AM141" s="8">
        <v>0.96880080601168161</v>
      </c>
      <c r="AN141" s="8">
        <v>0</v>
      </c>
      <c r="AO141" s="8">
        <v>1.738833474244458E-2</v>
      </c>
      <c r="AP141" s="8">
        <v>0</v>
      </c>
      <c r="AQ141" s="8">
        <v>0</v>
      </c>
      <c r="AR141" s="8">
        <v>0</v>
      </c>
      <c r="AS141" s="8">
        <f>SUM(Tabela2[[#This Row],[Mg15]:[U]])</f>
        <v>1.0004034688741463</v>
      </c>
    </row>
    <row r="142" spans="2:45" x14ac:dyDescent="0.25">
      <c r="B142" s="6" t="s">
        <v>203</v>
      </c>
      <c r="C142" s="8" t="s">
        <v>107</v>
      </c>
      <c r="D142" s="8"/>
      <c r="E142" s="8"/>
      <c r="F142" s="8"/>
      <c r="G142" s="8">
        <v>6.7000000000000004E-2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0.432</v>
      </c>
      <c r="N142" s="8"/>
      <c r="O142" s="8">
        <v>0</v>
      </c>
      <c r="P142" s="8">
        <v>0.25</v>
      </c>
      <c r="Q142" s="8">
        <v>95.796000000000006</v>
      </c>
      <c r="R142" s="8">
        <v>0</v>
      </c>
      <c r="S142" s="8">
        <v>2.097</v>
      </c>
      <c r="T142" s="8">
        <v>0</v>
      </c>
      <c r="U142" s="8"/>
      <c r="V142" s="8"/>
      <c r="W142" s="8">
        <v>1.2531359999999991E-2</v>
      </c>
      <c r="X142" s="25">
        <f>SUM(Tabela2[[#This Row],[K2O   ]:[In2O3]])</f>
        <v>98.654531359999993</v>
      </c>
      <c r="Y142" s="8"/>
      <c r="Z142" s="8"/>
      <c r="AA142" s="8">
        <v>2.5430276625244461E-3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9.1985540934081938E-3</v>
      </c>
      <c r="AI142" s="8">
        <v>0</v>
      </c>
      <c r="AJ142" s="8">
        <v>0</v>
      </c>
      <c r="AK142" s="8">
        <v>0</v>
      </c>
      <c r="AL142" s="8">
        <v>2.8775827606777782E-3</v>
      </c>
      <c r="AM142" s="8">
        <v>0.97238333120129705</v>
      </c>
      <c r="AN142" s="8">
        <v>0</v>
      </c>
      <c r="AO142" s="8">
        <v>1.451911957591156E-2</v>
      </c>
      <c r="AP142" s="8">
        <v>0</v>
      </c>
      <c r="AQ142" s="8">
        <v>0</v>
      </c>
      <c r="AR142" s="8">
        <v>0</v>
      </c>
      <c r="AS142" s="8">
        <f>SUM(Tabela2[[#This Row],[Mg15]:[U]])</f>
        <v>1.0015216152938189</v>
      </c>
    </row>
    <row r="143" spans="2:45" x14ac:dyDescent="0.25">
      <c r="B143" s="6" t="s">
        <v>204</v>
      </c>
      <c r="C143" s="8" t="s">
        <v>107</v>
      </c>
      <c r="D143" s="8"/>
      <c r="E143" s="8"/>
      <c r="F143" s="8"/>
      <c r="G143" s="8">
        <v>0.04</v>
      </c>
      <c r="H143" s="8">
        <v>2.1000000000000001E-2</v>
      </c>
      <c r="I143" s="8">
        <v>0</v>
      </c>
      <c r="J143" s="8">
        <v>0</v>
      </c>
      <c r="K143" s="8">
        <v>0</v>
      </c>
      <c r="L143" s="8">
        <v>0</v>
      </c>
      <c r="M143" s="8">
        <v>0.433</v>
      </c>
      <c r="N143" s="8"/>
      <c r="O143" s="8">
        <v>4.0000000000000001E-3</v>
      </c>
      <c r="P143" s="8">
        <v>0.318</v>
      </c>
      <c r="Q143" s="8">
        <v>97.561000000000007</v>
      </c>
      <c r="R143" s="8">
        <v>0</v>
      </c>
      <c r="S143" s="8">
        <v>2.077</v>
      </c>
      <c r="T143" s="8">
        <v>4.0961539999999991E-2</v>
      </c>
      <c r="U143" s="8"/>
      <c r="V143" s="8"/>
      <c r="W143" s="8">
        <v>4.8759999999994919E-5</v>
      </c>
      <c r="X143" s="25">
        <f>SUM(Tabela2[[#This Row],[K2O   ]:[In2O3]])</f>
        <v>100.4950103</v>
      </c>
      <c r="Y143" s="8"/>
      <c r="Z143" s="8"/>
      <c r="AA143" s="8">
        <v>1.4897021883445E-3</v>
      </c>
      <c r="AB143" s="8">
        <v>6.1830954845943351E-4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9.0466314691896414E-3</v>
      </c>
      <c r="AI143" s="8">
        <v>0</v>
      </c>
      <c r="AJ143" s="8">
        <v>0</v>
      </c>
      <c r="AK143" s="8">
        <v>4.8726009212509425E-5</v>
      </c>
      <c r="AL143" s="8">
        <v>3.5915185762577036E-3</v>
      </c>
      <c r="AM143" s="8">
        <v>0.97169407833469279</v>
      </c>
      <c r="AN143" s="8">
        <v>0</v>
      </c>
      <c r="AO143" s="8">
        <v>1.4110471659637212E-2</v>
      </c>
      <c r="AP143" s="8">
        <v>2.6520591407635076E-4</v>
      </c>
      <c r="AQ143" s="8">
        <v>0</v>
      </c>
      <c r="AR143" s="8">
        <v>0</v>
      </c>
      <c r="AS143" s="8">
        <f>SUM(Tabela2[[#This Row],[Mg15]:[U]])</f>
        <v>1.0008646436998703</v>
      </c>
    </row>
    <row r="144" spans="2:45" x14ac:dyDescent="0.25">
      <c r="B144" s="6" t="s">
        <v>205</v>
      </c>
      <c r="C144" s="8" t="s">
        <v>107</v>
      </c>
      <c r="D144" s="8"/>
      <c r="E144" s="8"/>
      <c r="F144" s="8"/>
      <c r="G144" s="8">
        <v>7.3999999999999996E-2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0.34799999999999998</v>
      </c>
      <c r="N144" s="8"/>
      <c r="O144" s="8">
        <v>2.3E-2</v>
      </c>
      <c r="P144" s="8">
        <v>0.16200000000000001</v>
      </c>
      <c r="Q144" s="8">
        <v>98.292000000000002</v>
      </c>
      <c r="R144" s="8">
        <v>0</v>
      </c>
      <c r="S144" s="8">
        <v>1.2569999999999999</v>
      </c>
      <c r="T144" s="8">
        <v>0</v>
      </c>
      <c r="U144" s="8"/>
      <c r="V144" s="8"/>
      <c r="W144" s="8">
        <v>2.143471999999999E-2</v>
      </c>
      <c r="X144" s="25">
        <f>SUM(Tabela2[[#This Row],[K2O   ]:[In2O3]])</f>
        <v>100.17743472000001</v>
      </c>
      <c r="Y144" s="8"/>
      <c r="Z144" s="8"/>
      <c r="AA144" s="8">
        <v>2.7636045823041964E-3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7.2909306357198458E-3</v>
      </c>
      <c r="AI144" s="8">
        <v>0</v>
      </c>
      <c r="AJ144" s="8">
        <v>0</v>
      </c>
      <c r="AK144" s="8">
        <v>2.8095282780256456E-4</v>
      </c>
      <c r="AL144" s="8">
        <v>1.8347239560187959E-3</v>
      </c>
      <c r="AM144" s="8">
        <v>0.98169415416137162</v>
      </c>
      <c r="AN144" s="8">
        <v>0</v>
      </c>
      <c r="AO144" s="8">
        <v>8.5633763654322254E-3</v>
      </c>
      <c r="AP144" s="8">
        <v>0</v>
      </c>
      <c r="AQ144" s="8">
        <v>0</v>
      </c>
      <c r="AR144" s="8">
        <v>0</v>
      </c>
      <c r="AS144" s="8">
        <f>SUM(Tabela2[[#This Row],[Mg15]:[U]])</f>
        <v>1.0024277425286492</v>
      </c>
    </row>
    <row r="145" spans="1:45" x14ac:dyDescent="0.25">
      <c r="B145" s="6" t="s">
        <v>206</v>
      </c>
      <c r="C145" s="8" t="s">
        <v>107</v>
      </c>
      <c r="D145" s="8"/>
      <c r="E145" s="8"/>
      <c r="F145" s="8"/>
      <c r="G145" s="8">
        <v>6.0999999999999999E-2</v>
      </c>
      <c r="H145" s="8">
        <v>3.5000000000000003E-2</v>
      </c>
      <c r="I145" s="8">
        <v>0</v>
      </c>
      <c r="J145" s="8">
        <v>0</v>
      </c>
      <c r="K145" s="8">
        <v>0</v>
      </c>
      <c r="L145" s="8">
        <v>4.3999999999999997E-2</v>
      </c>
      <c r="M145" s="8">
        <v>0.92400000000000004</v>
      </c>
      <c r="N145" s="8"/>
      <c r="O145" s="8">
        <v>0.121</v>
      </c>
      <c r="P145" s="8">
        <v>2.0510000000000002</v>
      </c>
      <c r="Q145" s="8">
        <v>94.37</v>
      </c>
      <c r="R145" s="8">
        <v>0</v>
      </c>
      <c r="S145" s="8">
        <v>2.2450000000000001</v>
      </c>
      <c r="T145" s="8">
        <v>0</v>
      </c>
      <c r="U145" s="8"/>
      <c r="V145" s="8"/>
      <c r="W145" s="8">
        <v>2.4729199999999993E-2</v>
      </c>
      <c r="X145" s="25">
        <f>SUM(Tabela2[[#This Row],[K2O   ]:[In2O3]])</f>
        <v>99.875729200000009</v>
      </c>
      <c r="Y145" s="8"/>
      <c r="Z145" s="8"/>
      <c r="AA145" s="8">
        <v>2.2685451897947666E-3</v>
      </c>
      <c r="AB145" s="8">
        <v>1.0290413784680521E-3</v>
      </c>
      <c r="AC145" s="8">
        <v>0</v>
      </c>
      <c r="AD145" s="8">
        <v>0</v>
      </c>
      <c r="AE145" s="8">
        <v>0</v>
      </c>
      <c r="AF145" s="8">
        <v>0</v>
      </c>
      <c r="AG145" s="8">
        <v>9.2970934124478419E-4</v>
      </c>
      <c r="AH145" s="8">
        <v>1.9277428866707778E-2</v>
      </c>
      <c r="AI145" s="8">
        <v>0</v>
      </c>
      <c r="AJ145" s="8">
        <v>0</v>
      </c>
      <c r="AK145" s="8">
        <v>1.4718527290929907E-3</v>
      </c>
      <c r="AL145" s="8">
        <v>2.3131020469363238E-2</v>
      </c>
      <c r="AM145" s="8">
        <v>0.93856726596965645</v>
      </c>
      <c r="AN145" s="8">
        <v>0</v>
      </c>
      <c r="AO145" s="8">
        <v>1.5229986385457375E-2</v>
      </c>
      <c r="AP145" s="8">
        <v>0</v>
      </c>
      <c r="AQ145" s="8">
        <v>0</v>
      </c>
      <c r="AR145" s="8">
        <v>0</v>
      </c>
      <c r="AS145" s="8">
        <f>SUM(Tabela2[[#This Row],[Mg15]:[U]])</f>
        <v>1.0019048503297854</v>
      </c>
    </row>
    <row r="146" spans="1:45" x14ac:dyDescent="0.25">
      <c r="B146" s="6" t="s">
        <v>207</v>
      </c>
      <c r="C146" s="8" t="s">
        <v>107</v>
      </c>
      <c r="D146" s="8"/>
      <c r="E146" s="8"/>
      <c r="F146" s="8"/>
      <c r="G146" s="8">
        <v>3.3000000000000002E-2</v>
      </c>
      <c r="H146" s="8">
        <v>1.0999999999999999E-2</v>
      </c>
      <c r="I146" s="8">
        <v>0</v>
      </c>
      <c r="J146" s="8">
        <v>0</v>
      </c>
      <c r="K146" s="8">
        <v>0</v>
      </c>
      <c r="L146" s="8">
        <v>3.2000000000000001E-2</v>
      </c>
      <c r="M146" s="8">
        <v>0.432</v>
      </c>
      <c r="N146" s="8"/>
      <c r="O146" s="8">
        <v>7.4999999999999997E-2</v>
      </c>
      <c r="P146" s="8">
        <v>1.2769999999999999</v>
      </c>
      <c r="Q146" s="8">
        <v>97.168000000000006</v>
      </c>
      <c r="R146" s="8">
        <v>0</v>
      </c>
      <c r="S146" s="8">
        <v>0.91600000000000004</v>
      </c>
      <c r="T146" s="8">
        <v>3.6679799999999999E-2</v>
      </c>
      <c r="U146" s="8"/>
      <c r="V146" s="8"/>
      <c r="W146" s="8">
        <v>0</v>
      </c>
      <c r="X146" s="25">
        <f>SUM(Tabela2[[#This Row],[K2O   ]:[In2O3]])</f>
        <v>99.980679800000004</v>
      </c>
      <c r="Y146" s="8"/>
      <c r="Z146" s="8"/>
      <c r="AA146" s="8">
        <v>1.228309728400536E-3</v>
      </c>
      <c r="AB146" s="8">
        <v>3.2369339001044902E-4</v>
      </c>
      <c r="AC146" s="8">
        <v>0</v>
      </c>
      <c r="AD146" s="8">
        <v>0</v>
      </c>
      <c r="AE146" s="8">
        <v>0</v>
      </c>
      <c r="AF146" s="8">
        <v>0</v>
      </c>
      <c r="AG146" s="8">
        <v>6.7673844348059911E-4</v>
      </c>
      <c r="AH146" s="8">
        <v>9.0206376215289322E-3</v>
      </c>
      <c r="AI146" s="8">
        <v>0</v>
      </c>
      <c r="AJ146" s="8">
        <v>0</v>
      </c>
      <c r="AK146" s="8">
        <v>9.130963406666357E-4</v>
      </c>
      <c r="AL146" s="8">
        <v>1.4414393760717863E-2</v>
      </c>
      <c r="AM146" s="8">
        <v>0.96723290776335025</v>
      </c>
      <c r="AN146" s="8">
        <v>0</v>
      </c>
      <c r="AO146" s="8">
        <v>6.2194931695973288E-3</v>
      </c>
      <c r="AP146" s="8">
        <v>2.3734952925070921E-4</v>
      </c>
      <c r="AQ146" s="8">
        <v>0</v>
      </c>
      <c r="AR146" s="8">
        <v>0</v>
      </c>
      <c r="AS146" s="8">
        <f>SUM(Tabela2[[#This Row],[Mg15]:[U]])</f>
        <v>1.0002666197470034</v>
      </c>
    </row>
    <row r="147" spans="1:45" x14ac:dyDescent="0.25">
      <c r="B147" s="6" t="s">
        <v>208</v>
      </c>
      <c r="C147" s="8" t="s">
        <v>107</v>
      </c>
      <c r="D147" s="8"/>
      <c r="E147" s="8"/>
      <c r="F147" s="8"/>
      <c r="G147" s="8">
        <v>5.6000000000000001E-2</v>
      </c>
      <c r="H147" s="8">
        <v>0</v>
      </c>
      <c r="I147" s="8">
        <v>0</v>
      </c>
      <c r="J147" s="8">
        <v>0</v>
      </c>
      <c r="K147" s="8">
        <v>0</v>
      </c>
      <c r="L147" s="8">
        <v>7.0000000000000007E-2</v>
      </c>
      <c r="M147" s="8">
        <v>0.47699999999999998</v>
      </c>
      <c r="N147" s="8"/>
      <c r="O147" s="8">
        <v>5.1999999999999998E-2</v>
      </c>
      <c r="P147" s="8">
        <v>1.42</v>
      </c>
      <c r="Q147" s="8">
        <v>97.201999999999998</v>
      </c>
      <c r="R147" s="8">
        <v>5.0000000000000001E-3</v>
      </c>
      <c r="S147" s="8">
        <v>0.36099999999999999</v>
      </c>
      <c r="T147" s="8">
        <v>2.314455E-2</v>
      </c>
      <c r="U147" s="8"/>
      <c r="V147" s="8"/>
      <c r="W147" s="8">
        <v>1.1350319999999997E-2</v>
      </c>
      <c r="X147" s="25">
        <f>SUM(Tabela2[[#This Row],[K2O   ]:[In2O3]])</f>
        <v>99.677494870000004</v>
      </c>
      <c r="Y147" s="8"/>
      <c r="Z147" s="8"/>
      <c r="AA147" s="8">
        <v>2.0878511045392205E-3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1.4828132387942391E-3</v>
      </c>
      <c r="AH147" s="8">
        <v>9.976757446242478E-3</v>
      </c>
      <c r="AI147" s="8">
        <v>0</v>
      </c>
      <c r="AJ147" s="8">
        <v>0</v>
      </c>
      <c r="AK147" s="8">
        <v>6.3412697438604651E-4</v>
      </c>
      <c r="AL147" s="8">
        <v>1.605503932614688E-2</v>
      </c>
      <c r="AM147" s="8">
        <v>0.96917130253714423</v>
      </c>
      <c r="AN147" s="8">
        <v>4.6447982010324109E-5</v>
      </c>
      <c r="AO147" s="8">
        <v>2.4551852618577789E-3</v>
      </c>
      <c r="AP147" s="8">
        <v>1.5001258744197431E-4</v>
      </c>
      <c r="AQ147" s="8">
        <v>0</v>
      </c>
      <c r="AR147" s="8">
        <v>0</v>
      </c>
      <c r="AS147" s="8">
        <f>SUM(Tabela2[[#This Row],[Mg15]:[U]])</f>
        <v>1.0020595364585634</v>
      </c>
    </row>
    <row r="148" spans="1:45" x14ac:dyDescent="0.25">
      <c r="B148" s="6" t="s">
        <v>209</v>
      </c>
      <c r="C148" s="8" t="s">
        <v>107</v>
      </c>
      <c r="D148" s="8"/>
      <c r="E148" s="8"/>
      <c r="F148" s="8"/>
      <c r="G148" s="8">
        <v>4.5999999999999999E-2</v>
      </c>
      <c r="H148" s="8">
        <v>0</v>
      </c>
      <c r="I148" s="8">
        <v>0</v>
      </c>
      <c r="J148" s="8">
        <v>0</v>
      </c>
      <c r="K148" s="8">
        <v>0</v>
      </c>
      <c r="L148" s="8">
        <v>1.4999999999999999E-2</v>
      </c>
      <c r="M148" s="8">
        <v>0.46300000000000002</v>
      </c>
      <c r="N148" s="8"/>
      <c r="O148" s="8">
        <v>3.4000000000000002E-2</v>
      </c>
      <c r="P148" s="8">
        <v>1.431</v>
      </c>
      <c r="Q148" s="8">
        <v>97.960999999999999</v>
      </c>
      <c r="R148" s="8">
        <v>0</v>
      </c>
      <c r="S148" s="8">
        <v>0.60499999999999998</v>
      </c>
      <c r="T148" s="8">
        <v>6.8627499999999991E-3</v>
      </c>
      <c r="U148" s="8"/>
      <c r="V148" s="8"/>
      <c r="W148" s="8">
        <v>0</v>
      </c>
      <c r="X148" s="25">
        <f>SUM(Tabela2[[#This Row],[K2O   ]:[In2O3]])</f>
        <v>100.56186275</v>
      </c>
      <c r="Y148" s="8"/>
      <c r="Z148" s="8"/>
      <c r="AA148" s="8">
        <v>1.7006562579423485E-3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3.1508438947410209E-4</v>
      </c>
      <c r="AH148" s="8">
        <v>9.602829964977808E-3</v>
      </c>
      <c r="AI148" s="8">
        <v>0</v>
      </c>
      <c r="AJ148" s="8">
        <v>0</v>
      </c>
      <c r="AK148" s="8">
        <v>4.1114878775412865E-4</v>
      </c>
      <c r="AL148" s="8">
        <v>1.6043897408009791E-2</v>
      </c>
      <c r="AM148" s="8">
        <v>0.96855830218718286</v>
      </c>
      <c r="AN148" s="8">
        <v>0</v>
      </c>
      <c r="AO148" s="8">
        <v>4.0801831156047916E-3</v>
      </c>
      <c r="AP148" s="8">
        <v>4.4108709565029358E-5</v>
      </c>
      <c r="AQ148" s="8">
        <v>0</v>
      </c>
      <c r="AR148" s="8">
        <v>0</v>
      </c>
      <c r="AS148" s="8">
        <f>SUM(Tabela2[[#This Row],[Mg15]:[U]])</f>
        <v>1.000756210820511</v>
      </c>
    </row>
    <row r="149" spans="1:45" x14ac:dyDescent="0.25">
      <c r="B149" s="6" t="s">
        <v>210</v>
      </c>
      <c r="C149" s="8" t="s">
        <v>107</v>
      </c>
      <c r="D149" s="8"/>
      <c r="E149" s="8"/>
      <c r="F149" s="8"/>
      <c r="G149" s="8">
        <v>7.1999999999999995E-2</v>
      </c>
      <c r="H149" s="8">
        <v>1.7000000000000001E-2</v>
      </c>
      <c r="I149" s="8">
        <v>0</v>
      </c>
      <c r="J149" s="8">
        <v>0</v>
      </c>
      <c r="K149" s="8">
        <v>0</v>
      </c>
      <c r="L149" s="8">
        <v>2.3E-2</v>
      </c>
      <c r="M149" s="8">
        <v>0.49399999999999999</v>
      </c>
      <c r="N149" s="8"/>
      <c r="O149" s="8">
        <v>6.3E-2</v>
      </c>
      <c r="P149" s="8">
        <v>1.1859999999999999</v>
      </c>
      <c r="Q149" s="8">
        <v>97.509</v>
      </c>
      <c r="R149" s="8">
        <v>0</v>
      </c>
      <c r="S149" s="8">
        <v>0.59099999999999997</v>
      </c>
      <c r="T149" s="8">
        <v>0</v>
      </c>
      <c r="U149" s="8"/>
      <c r="V149" s="8"/>
      <c r="W149" s="8">
        <v>0</v>
      </c>
      <c r="X149" s="25">
        <f>SUM(Tabela2[[#This Row],[K2O   ]:[In2O3]])</f>
        <v>99.954999999999998</v>
      </c>
      <c r="Y149" s="8"/>
      <c r="Z149" s="8"/>
      <c r="AA149" s="8">
        <v>2.6792510551563744E-3</v>
      </c>
      <c r="AB149" s="8">
        <v>5.0012323247835503E-4</v>
      </c>
      <c r="AC149" s="8">
        <v>0</v>
      </c>
      <c r="AD149" s="8">
        <v>0</v>
      </c>
      <c r="AE149" s="8">
        <v>0</v>
      </c>
      <c r="AF149" s="8">
        <v>0</v>
      </c>
      <c r="AG149" s="8">
        <v>4.8627917159016053E-4</v>
      </c>
      <c r="AH149" s="8">
        <v>1.0312581672714772E-2</v>
      </c>
      <c r="AI149" s="8">
        <v>0</v>
      </c>
      <c r="AJ149" s="8">
        <v>0</v>
      </c>
      <c r="AK149" s="8">
        <v>7.6680131801106616E-4</v>
      </c>
      <c r="AL149" s="8">
        <v>1.3383729044259706E-2</v>
      </c>
      <c r="AM149" s="8">
        <v>0.97037470030798667</v>
      </c>
      <c r="AN149" s="8">
        <v>0</v>
      </c>
      <c r="AO149" s="8">
        <v>4.0117509556705155E-3</v>
      </c>
      <c r="AP149" s="8">
        <v>0</v>
      </c>
      <c r="AQ149" s="8">
        <v>0</v>
      </c>
      <c r="AR149" s="8">
        <v>0</v>
      </c>
      <c r="AS149" s="8">
        <f>SUM(Tabela2[[#This Row],[Mg15]:[U]])</f>
        <v>1.0025152167578675</v>
      </c>
    </row>
    <row r="150" spans="1:45" x14ac:dyDescent="0.25">
      <c r="B150" s="6" t="s">
        <v>211</v>
      </c>
      <c r="C150" s="8" t="s">
        <v>107</v>
      </c>
      <c r="D150" s="8"/>
      <c r="E150" s="8"/>
      <c r="F150" s="8"/>
      <c r="G150" s="8">
        <v>5.2999999999999999E-2</v>
      </c>
      <c r="H150" s="8">
        <v>1.0999999999999999E-2</v>
      </c>
      <c r="I150" s="8">
        <v>0</v>
      </c>
      <c r="J150" s="8">
        <v>0</v>
      </c>
      <c r="K150" s="8">
        <v>0</v>
      </c>
      <c r="L150" s="8">
        <v>1.2999999999999999E-2</v>
      </c>
      <c r="M150" s="8">
        <v>0.51400000000000001</v>
      </c>
      <c r="N150" s="8"/>
      <c r="O150" s="8">
        <v>6.9000000000000006E-2</v>
      </c>
      <c r="P150" s="8">
        <v>1.27</v>
      </c>
      <c r="Q150" s="8">
        <v>97.185000000000002</v>
      </c>
      <c r="R150" s="8">
        <v>0</v>
      </c>
      <c r="S150" s="8">
        <v>0.76800000000000002</v>
      </c>
      <c r="T150" s="8">
        <v>0</v>
      </c>
      <c r="U150" s="8"/>
      <c r="V150" s="8"/>
      <c r="W150" s="8">
        <v>3.9364599999999986E-2</v>
      </c>
      <c r="X150" s="25">
        <f>SUM(Tabela2[[#This Row],[K2O   ]:[In2O3]])</f>
        <v>99.922364600000009</v>
      </c>
      <c r="Y150" s="8"/>
      <c r="Z150" s="8"/>
      <c r="AA150" s="8">
        <v>1.9738991458737431E-3</v>
      </c>
      <c r="AB150" s="8">
        <v>3.2388360817936875E-4</v>
      </c>
      <c r="AC150" s="8">
        <v>0</v>
      </c>
      <c r="AD150" s="8">
        <v>0</v>
      </c>
      <c r="AE150" s="8">
        <v>0</v>
      </c>
      <c r="AF150" s="8">
        <v>0</v>
      </c>
      <c r="AG150" s="8">
        <v>2.7508655212213714E-4</v>
      </c>
      <c r="AH150" s="8">
        <v>1.0739195454623006E-2</v>
      </c>
      <c r="AI150" s="8">
        <v>0</v>
      </c>
      <c r="AJ150" s="8">
        <v>0</v>
      </c>
      <c r="AK150" s="8">
        <v>8.4054228733946711E-4</v>
      </c>
      <c r="AL150" s="8">
        <v>1.4343804030824237E-2</v>
      </c>
      <c r="AM150" s="8">
        <v>0.96797062283281643</v>
      </c>
      <c r="AN150" s="8">
        <v>0</v>
      </c>
      <c r="AO150" s="8">
        <v>5.2176612470960565E-3</v>
      </c>
      <c r="AP150" s="8">
        <v>0</v>
      </c>
      <c r="AQ150" s="8">
        <v>0</v>
      </c>
      <c r="AR150" s="8">
        <v>0</v>
      </c>
      <c r="AS150" s="8">
        <f>SUM(Tabela2[[#This Row],[Mg15]:[U]])</f>
        <v>1.0016846951588745</v>
      </c>
    </row>
    <row r="151" spans="1:45" x14ac:dyDescent="0.25">
      <c r="B151" s="6" t="s">
        <v>212</v>
      </c>
      <c r="C151" s="8" t="s">
        <v>107</v>
      </c>
      <c r="D151" s="8"/>
      <c r="E151" s="8"/>
      <c r="F151" s="8"/>
      <c r="G151" s="8">
        <v>1.7999999999999999E-2</v>
      </c>
      <c r="H151" s="8">
        <v>2.5999999999999999E-2</v>
      </c>
      <c r="I151" s="8">
        <v>0</v>
      </c>
      <c r="J151" s="8">
        <v>0</v>
      </c>
      <c r="K151" s="8">
        <v>0</v>
      </c>
      <c r="L151" s="8">
        <v>0</v>
      </c>
      <c r="M151" s="8">
        <v>0.33700000000000002</v>
      </c>
      <c r="N151" s="8"/>
      <c r="O151" s="8">
        <v>7.0000000000000007E-2</v>
      </c>
      <c r="P151" s="8">
        <v>0.89400000000000002</v>
      </c>
      <c r="Q151" s="8">
        <v>98.531999999999996</v>
      </c>
      <c r="R151" s="8">
        <v>0</v>
      </c>
      <c r="S151" s="8">
        <v>0.38300000000000001</v>
      </c>
      <c r="T151" s="8">
        <v>1.4848650000000001E-2</v>
      </c>
      <c r="U151" s="8"/>
      <c r="V151" s="8"/>
      <c r="W151" s="8">
        <v>2.823312E-2</v>
      </c>
      <c r="X151" s="25">
        <f>SUM(Tabela2[[#This Row],[K2O   ]:[In2O3]])</f>
        <v>100.30308176999999</v>
      </c>
      <c r="Y151" s="8"/>
      <c r="Z151" s="8"/>
      <c r="AA151" s="8">
        <v>6.6858393332184867E-4</v>
      </c>
      <c r="AB151" s="8">
        <v>7.6349108953939753E-4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7.0221947501155979E-3</v>
      </c>
      <c r="AI151" s="8">
        <v>0</v>
      </c>
      <c r="AJ151" s="8">
        <v>0</v>
      </c>
      <c r="AK151" s="8">
        <v>8.5043839278318913E-4</v>
      </c>
      <c r="AL151" s="8">
        <v>1.0070069832510768E-2</v>
      </c>
      <c r="AM151" s="8">
        <v>0.97875631562747212</v>
      </c>
      <c r="AN151" s="8">
        <v>0</v>
      </c>
      <c r="AO151" s="8">
        <v>2.5950622172758835E-3</v>
      </c>
      <c r="AP151" s="8">
        <v>9.5882172425531956E-5</v>
      </c>
      <c r="AQ151" s="8">
        <v>0</v>
      </c>
      <c r="AR151" s="8">
        <v>0</v>
      </c>
      <c r="AS151" s="8">
        <f>SUM(Tabela2[[#This Row],[Mg15]:[U]])</f>
        <v>1.0008220380154442</v>
      </c>
    </row>
    <row r="152" spans="1:45" x14ac:dyDescent="0.25">
      <c r="B152" s="6" t="s">
        <v>213</v>
      </c>
      <c r="C152" s="8" t="s">
        <v>107</v>
      </c>
      <c r="D152" s="8"/>
      <c r="E152" s="8"/>
      <c r="F152" s="8"/>
      <c r="G152" s="8">
        <v>4.3999999999999997E-2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0.12</v>
      </c>
      <c r="N152" s="8"/>
      <c r="O152" s="8">
        <v>0</v>
      </c>
      <c r="P152" s="8">
        <v>4.4999999999999998E-2</v>
      </c>
      <c r="Q152" s="8">
        <v>98.956000000000003</v>
      </c>
      <c r="R152" s="8">
        <v>0</v>
      </c>
      <c r="S152" s="8">
        <v>0.104</v>
      </c>
      <c r="T152" s="8">
        <v>0</v>
      </c>
      <c r="U152" s="8"/>
      <c r="V152" s="8"/>
      <c r="W152" s="8">
        <v>0</v>
      </c>
      <c r="X152" s="25">
        <f>SUM(Tabela2[[#This Row],[K2O   ]:[In2O3]])</f>
        <v>99.269000000000005</v>
      </c>
      <c r="Y152" s="8"/>
      <c r="Z152" s="8"/>
      <c r="AA152" s="8">
        <v>1.656597676908012E-3</v>
      </c>
      <c r="AB152" s="8">
        <v>0</v>
      </c>
      <c r="AC152" s="8">
        <v>0</v>
      </c>
      <c r="AD152" s="8">
        <v>0</v>
      </c>
      <c r="AE152" s="8">
        <v>0</v>
      </c>
      <c r="AF152" s="8">
        <v>0</v>
      </c>
      <c r="AG152" s="8">
        <v>0</v>
      </c>
      <c r="AH152" s="8">
        <v>2.5345750516838393E-3</v>
      </c>
      <c r="AI152" s="8">
        <v>0</v>
      </c>
      <c r="AJ152" s="8">
        <v>0</v>
      </c>
      <c r="AK152" s="8">
        <v>0</v>
      </c>
      <c r="AL152" s="8">
        <v>5.13793277878118E-4</v>
      </c>
      <c r="AM152" s="8">
        <v>0.99636933274783046</v>
      </c>
      <c r="AN152" s="8">
        <v>0</v>
      </c>
      <c r="AO152" s="8">
        <v>7.1427143242070096E-4</v>
      </c>
      <c r="AP152" s="8">
        <v>0</v>
      </c>
      <c r="AQ152" s="8">
        <v>0</v>
      </c>
      <c r="AR152" s="8">
        <v>0</v>
      </c>
      <c r="AS152" s="8">
        <f>SUM(Tabela2[[#This Row],[Mg15]:[U]])</f>
        <v>1.0017885701867211</v>
      </c>
    </row>
    <row r="153" spans="1:45" x14ac:dyDescent="0.25">
      <c r="B153" s="6" t="s">
        <v>214</v>
      </c>
      <c r="C153" s="8" t="s">
        <v>107</v>
      </c>
      <c r="D153" s="8"/>
      <c r="E153" s="8"/>
      <c r="F153" s="8"/>
      <c r="G153" s="8">
        <v>0.04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0.18</v>
      </c>
      <c r="N153" s="8"/>
      <c r="O153" s="8">
        <v>0</v>
      </c>
      <c r="P153" s="8">
        <v>9.7000000000000003E-2</v>
      </c>
      <c r="Q153" s="8">
        <v>99.116</v>
      </c>
      <c r="R153" s="8">
        <v>0</v>
      </c>
      <c r="S153" s="8">
        <v>0.80700000000000005</v>
      </c>
      <c r="T153" s="8">
        <v>3.1458499999999986E-3</v>
      </c>
      <c r="U153" s="8"/>
      <c r="V153" s="8"/>
      <c r="W153" s="8">
        <v>8.7425599999999964E-3</v>
      </c>
      <c r="X153" s="25">
        <f>SUM(Tabela2[[#This Row],[K2O   ]:[In2O3]])</f>
        <v>100.25188840999999</v>
      </c>
      <c r="Y153" s="8"/>
      <c r="Z153" s="8"/>
      <c r="AA153" s="8">
        <v>1.4925978879329626E-3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3.7680345359530298E-3</v>
      </c>
      <c r="AI153" s="8">
        <v>0</v>
      </c>
      <c r="AJ153" s="8">
        <v>0</v>
      </c>
      <c r="AK153" s="8">
        <v>0</v>
      </c>
      <c r="AL153" s="8">
        <v>1.0976556023558567E-3</v>
      </c>
      <c r="AM153" s="8">
        <v>0.9891005580886113</v>
      </c>
      <c r="AN153" s="8">
        <v>0</v>
      </c>
      <c r="AO153" s="8">
        <v>5.4931560417198367E-3</v>
      </c>
      <c r="AP153" s="8">
        <v>2.0407429567449604E-5</v>
      </c>
      <c r="AQ153" s="8">
        <v>0</v>
      </c>
      <c r="AR153" s="8">
        <v>0</v>
      </c>
      <c r="AS153" s="8">
        <f>SUM(Tabela2[[#This Row],[Mg15]:[U]])</f>
        <v>1.0009724095861405</v>
      </c>
    </row>
    <row r="154" spans="1:45" x14ac:dyDescent="0.25">
      <c r="B154" s="6" t="s">
        <v>215</v>
      </c>
      <c r="C154" s="8" t="s">
        <v>107</v>
      </c>
      <c r="D154" s="8"/>
      <c r="E154" s="8"/>
      <c r="F154" s="8"/>
      <c r="G154" s="8">
        <v>7.9000000000000001E-2</v>
      </c>
      <c r="H154" s="8">
        <v>0</v>
      </c>
      <c r="I154" s="8">
        <v>0</v>
      </c>
      <c r="J154" s="8">
        <v>0</v>
      </c>
      <c r="K154" s="8">
        <v>0</v>
      </c>
      <c r="L154" s="8">
        <v>2.4E-2</v>
      </c>
      <c r="M154" s="8">
        <v>0.54700000000000004</v>
      </c>
      <c r="N154" s="8"/>
      <c r="O154" s="8">
        <v>0.13900000000000001</v>
      </c>
      <c r="P154" s="8">
        <v>1.5549999999999999</v>
      </c>
      <c r="Q154" s="8">
        <v>96.814999999999998</v>
      </c>
      <c r="R154" s="8">
        <v>0</v>
      </c>
      <c r="S154" s="8">
        <v>0.50700000000000001</v>
      </c>
      <c r="T154" s="8">
        <v>0</v>
      </c>
      <c r="U154" s="8"/>
      <c r="V154" s="8"/>
      <c r="W154" s="8">
        <v>0</v>
      </c>
      <c r="X154" s="25">
        <f>SUM(Tabela2[[#This Row],[K2O   ]:[In2O3]])</f>
        <v>99.665999999999997</v>
      </c>
      <c r="Y154" s="8"/>
      <c r="Z154" s="8"/>
      <c r="AA154" s="8">
        <v>2.9431777112896539E-3</v>
      </c>
      <c r="AB154" s="8">
        <v>0</v>
      </c>
      <c r="AC154" s="8">
        <v>0</v>
      </c>
      <c r="AD154" s="8">
        <v>0</v>
      </c>
      <c r="AE154" s="8">
        <v>0</v>
      </c>
      <c r="AF154" s="8">
        <v>0</v>
      </c>
      <c r="AG154" s="8">
        <v>5.0801619169236925E-4</v>
      </c>
      <c r="AH154" s="8">
        <v>1.1432369670621473E-2</v>
      </c>
      <c r="AI154" s="8">
        <v>0</v>
      </c>
      <c r="AJ154" s="8">
        <v>0</v>
      </c>
      <c r="AK154" s="8">
        <v>1.6938134695049937E-3</v>
      </c>
      <c r="AL154" s="8">
        <v>1.7568363984603475E-2</v>
      </c>
      <c r="AM154" s="8">
        <v>0.96459696895194325</v>
      </c>
      <c r="AN154" s="8">
        <v>0</v>
      </c>
      <c r="AO154" s="8">
        <v>3.4455846487966256E-3</v>
      </c>
      <c r="AP154" s="8">
        <v>0</v>
      </c>
      <c r="AQ154" s="8">
        <v>0</v>
      </c>
      <c r="AR154" s="8">
        <v>0</v>
      </c>
      <c r="AS154" s="8">
        <f>SUM(Tabela2[[#This Row],[Mg15]:[U]])</f>
        <v>1.0021882946284517</v>
      </c>
    </row>
    <row r="155" spans="1:45" x14ac:dyDescent="0.25">
      <c r="B155" s="6" t="s">
        <v>216</v>
      </c>
      <c r="C155" s="8" t="s">
        <v>107</v>
      </c>
      <c r="D155" s="8"/>
      <c r="E155" s="8"/>
      <c r="F155" s="8"/>
      <c r="G155" s="8">
        <v>5.3999999999999999E-2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0.46600000000000003</v>
      </c>
      <c r="N155" s="8"/>
      <c r="O155" s="8">
        <v>6.7000000000000004E-2</v>
      </c>
      <c r="P155" s="8">
        <v>1.385</v>
      </c>
      <c r="Q155" s="8">
        <v>97.828000000000003</v>
      </c>
      <c r="R155" s="8">
        <v>0</v>
      </c>
      <c r="S155" s="8">
        <v>0.217</v>
      </c>
      <c r="T155" s="8">
        <v>1.5081349999999999E-2</v>
      </c>
      <c r="U155" s="8"/>
      <c r="V155" s="8"/>
      <c r="W155" s="8">
        <v>3.3824480000000004E-2</v>
      </c>
      <c r="X155" s="25">
        <f>SUM(Tabela2[[#This Row],[K2O   ]:[In2O3]])</f>
        <v>100.06590583000001</v>
      </c>
      <c r="Y155" s="8"/>
      <c r="Z155" s="8"/>
      <c r="AA155" s="8">
        <v>2.0059121616785515E-3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9.7109922266647372E-3</v>
      </c>
      <c r="AI155" s="8">
        <v>0</v>
      </c>
      <c r="AJ155" s="8">
        <v>0</v>
      </c>
      <c r="AK155" s="8">
        <v>8.1405611242903674E-4</v>
      </c>
      <c r="AL155" s="8">
        <v>1.5601970690517249E-2</v>
      </c>
      <c r="AM155" s="8">
        <v>0.97184090577855753</v>
      </c>
      <c r="AN155" s="8">
        <v>0</v>
      </c>
      <c r="AO155" s="8">
        <v>1.4704269550751591E-3</v>
      </c>
      <c r="AP155" s="8">
        <v>9.7392571900796094E-5</v>
      </c>
      <c r="AQ155" s="8">
        <v>0</v>
      </c>
      <c r="AR155" s="8">
        <v>0</v>
      </c>
      <c r="AS155" s="8">
        <f>SUM(Tabela2[[#This Row],[Mg15]:[U]])</f>
        <v>1.0015416564968231</v>
      </c>
    </row>
    <row r="156" spans="1:45" x14ac:dyDescent="0.25">
      <c r="B156" s="6" t="s">
        <v>217</v>
      </c>
      <c r="C156" s="8" t="s">
        <v>107</v>
      </c>
      <c r="D156" s="8"/>
      <c r="E156" s="8"/>
      <c r="F156" s="8"/>
      <c r="G156" s="8">
        <v>0.08</v>
      </c>
      <c r="H156" s="8">
        <v>0</v>
      </c>
      <c r="I156" s="8">
        <v>0</v>
      </c>
      <c r="J156" s="8">
        <v>0</v>
      </c>
      <c r="K156" s="8">
        <v>0</v>
      </c>
      <c r="L156" s="8">
        <v>2.4E-2</v>
      </c>
      <c r="M156" s="8">
        <v>0.95099999999999996</v>
      </c>
      <c r="N156" s="8"/>
      <c r="O156" s="8">
        <v>0.14699999999999999</v>
      </c>
      <c r="P156" s="8">
        <v>1.6870000000000001</v>
      </c>
      <c r="Q156" s="8">
        <v>94.62</v>
      </c>
      <c r="R156" s="8">
        <v>0</v>
      </c>
      <c r="S156" s="8">
        <v>3.1619999999999999</v>
      </c>
      <c r="T156" s="8">
        <v>0</v>
      </c>
      <c r="U156" s="8"/>
      <c r="V156" s="8"/>
      <c r="W156" s="8">
        <v>1.2519199999999994E-2</v>
      </c>
      <c r="X156" s="25">
        <f>SUM(Tabela2[[#This Row],[K2O   ]:[In2O3]])</f>
        <v>100.68351920000001</v>
      </c>
      <c r="Y156" s="8"/>
      <c r="Z156" s="8"/>
      <c r="AA156" s="8">
        <v>2.9600473713505041E-3</v>
      </c>
      <c r="AB156" s="8">
        <v>0</v>
      </c>
      <c r="AC156" s="8">
        <v>0</v>
      </c>
      <c r="AD156" s="8">
        <v>0</v>
      </c>
      <c r="AE156" s="8">
        <v>0</v>
      </c>
      <c r="AF156" s="8">
        <v>0</v>
      </c>
      <c r="AG156" s="8">
        <v>5.045414305823642E-4</v>
      </c>
      <c r="AH156" s="8">
        <v>1.9740071867716924E-2</v>
      </c>
      <c r="AI156" s="8">
        <v>0</v>
      </c>
      <c r="AJ156" s="8">
        <v>0</v>
      </c>
      <c r="AK156" s="8">
        <v>1.7790468962782565E-3</v>
      </c>
      <c r="AL156" s="8">
        <v>1.8929332056223269E-2</v>
      </c>
      <c r="AM156" s="8">
        <v>0.93627939662220816</v>
      </c>
      <c r="AN156" s="8">
        <v>0</v>
      </c>
      <c r="AO156" s="8">
        <v>2.1342048861127696E-2</v>
      </c>
      <c r="AP156" s="8">
        <v>0</v>
      </c>
      <c r="AQ156" s="8">
        <v>0</v>
      </c>
      <c r="AR156" s="8">
        <v>0</v>
      </c>
      <c r="AS156" s="8">
        <f>SUM(Tabela2[[#This Row],[Mg15]:[U]])</f>
        <v>1.0015344851054873</v>
      </c>
    </row>
    <row r="157" spans="1:45" x14ac:dyDescent="0.25">
      <c r="A157" s="9">
        <v>30</v>
      </c>
      <c r="B157" s="6" t="s">
        <v>218</v>
      </c>
      <c r="C157" s="8" t="s">
        <v>107</v>
      </c>
      <c r="D157" s="8"/>
      <c r="E157" s="8"/>
      <c r="F157" s="8"/>
      <c r="G157" s="8">
        <v>0.06</v>
      </c>
      <c r="H157" s="8">
        <v>1.4E-2</v>
      </c>
      <c r="I157" s="8">
        <v>0</v>
      </c>
      <c r="J157" s="8">
        <v>0</v>
      </c>
      <c r="K157" s="8">
        <v>0</v>
      </c>
      <c r="L157" s="8">
        <v>1.6E-2</v>
      </c>
      <c r="M157" s="8">
        <v>0.98299999999999998</v>
      </c>
      <c r="N157" s="8"/>
      <c r="O157" s="8">
        <v>0.14199999999999999</v>
      </c>
      <c r="P157" s="8">
        <v>1.673</v>
      </c>
      <c r="Q157" s="8">
        <v>94.165999999999997</v>
      </c>
      <c r="R157" s="8">
        <v>0</v>
      </c>
      <c r="S157" s="8">
        <v>3.2240000000000002</v>
      </c>
      <c r="T157" s="8">
        <v>0</v>
      </c>
      <c r="U157" s="8"/>
      <c r="V157" s="8"/>
      <c r="W157" s="8">
        <v>2.7900559999999991E-2</v>
      </c>
      <c r="X157" s="25">
        <f>SUM(Tabela2[[#This Row],[K2O   ]:[In2O3]])</f>
        <v>100.30590056000001</v>
      </c>
      <c r="Y157" s="8"/>
      <c r="Z157" s="8"/>
      <c r="AA157" s="8">
        <v>2.2290431351995659E-3</v>
      </c>
      <c r="AB157" s="8">
        <v>4.1118991290272575E-4</v>
      </c>
      <c r="AC157" s="8">
        <v>0</v>
      </c>
      <c r="AD157" s="8">
        <v>0</v>
      </c>
      <c r="AE157" s="8">
        <v>0</v>
      </c>
      <c r="AF157" s="8">
        <v>0</v>
      </c>
      <c r="AG157" s="8">
        <v>3.3772570988739879E-4</v>
      </c>
      <c r="AH157" s="8">
        <v>2.0487090145273595E-2</v>
      </c>
      <c r="AI157" s="8">
        <v>0</v>
      </c>
      <c r="AJ157" s="8">
        <v>0</v>
      </c>
      <c r="AK157" s="8">
        <v>1.7255079081203461E-3</v>
      </c>
      <c r="AL157" s="8">
        <v>1.8848408951002961E-2</v>
      </c>
      <c r="AM157" s="8">
        <v>0.93556764412149784</v>
      </c>
      <c r="AN157" s="8">
        <v>0</v>
      </c>
      <c r="AO157" s="8">
        <v>2.1848811881416644E-2</v>
      </c>
      <c r="AP157" s="8">
        <v>0</v>
      </c>
      <c r="AQ157" s="8">
        <v>0</v>
      </c>
      <c r="AR157" s="8">
        <v>0</v>
      </c>
      <c r="AS157" s="8">
        <f>SUM(Tabela2[[#This Row],[Mg15]:[U]])</f>
        <v>1.0014554217653011</v>
      </c>
    </row>
    <row r="158" spans="1:45" x14ac:dyDescent="0.25">
      <c r="B158" s="6"/>
      <c r="C158" s="6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25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>
        <f>SUM(Tabela2[[#This Row],[Mg15]:[U]])</f>
        <v>0</v>
      </c>
    </row>
    <row r="159" spans="1:45" x14ac:dyDescent="0.25">
      <c r="A159" s="8" t="s">
        <v>107</v>
      </c>
      <c r="B159" s="6"/>
      <c r="C159" s="6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25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>
        <f>SUM(Tabela2[[#This Row],[Mg15]:[U]])</f>
        <v>0</v>
      </c>
    </row>
    <row r="160" spans="1:45" s="13" customFormat="1" x14ac:dyDescent="0.25">
      <c r="B160" s="14" t="s">
        <v>49</v>
      </c>
      <c r="C160" s="14"/>
      <c r="D160" s="15"/>
      <c r="E160" s="15"/>
      <c r="F160" s="15"/>
      <c r="G160" s="15">
        <f t="shared" ref="G160:Y160" si="8">MIN(G41:G157)</f>
        <v>0</v>
      </c>
      <c r="H160" s="15">
        <f t="shared" si="8"/>
        <v>0</v>
      </c>
      <c r="I160" s="15">
        <f t="shared" si="8"/>
        <v>0</v>
      </c>
      <c r="J160" s="15">
        <f t="shared" si="8"/>
        <v>0</v>
      </c>
      <c r="K160" s="15">
        <f t="shared" si="8"/>
        <v>0</v>
      </c>
      <c r="L160" s="15">
        <f t="shared" si="8"/>
        <v>0</v>
      </c>
      <c r="M160" s="15">
        <f t="shared" si="8"/>
        <v>0</v>
      </c>
      <c r="N160" s="15">
        <f t="shared" si="8"/>
        <v>0</v>
      </c>
      <c r="O160" s="15">
        <f t="shared" si="8"/>
        <v>0</v>
      </c>
      <c r="P160" s="15">
        <f t="shared" si="8"/>
        <v>0</v>
      </c>
      <c r="Q160" s="15">
        <f t="shared" si="8"/>
        <v>91.18</v>
      </c>
      <c r="R160" s="15">
        <f t="shared" si="8"/>
        <v>0</v>
      </c>
      <c r="S160" s="15">
        <f t="shared" si="8"/>
        <v>0</v>
      </c>
      <c r="T160" s="15">
        <f t="shared" si="8"/>
        <v>0</v>
      </c>
      <c r="U160" s="15">
        <f t="shared" si="8"/>
        <v>0</v>
      </c>
      <c r="V160" s="15">
        <f t="shared" si="8"/>
        <v>0</v>
      </c>
      <c r="W160" s="15">
        <f t="shared" si="8"/>
        <v>0</v>
      </c>
      <c r="X160" s="16">
        <f t="shared" si="8"/>
        <v>98.413078159999998</v>
      </c>
      <c r="Y160" s="15">
        <f t="shared" si="8"/>
        <v>0</v>
      </c>
      <c r="Z160" s="15">
        <f t="shared" ref="Z160:AR160" si="9">MIN(Z41:Z157)</f>
        <v>0</v>
      </c>
      <c r="AA160" s="15">
        <f t="shared" si="9"/>
        <v>0</v>
      </c>
      <c r="AB160" s="15">
        <f t="shared" si="9"/>
        <v>0</v>
      </c>
      <c r="AC160" s="15">
        <f t="shared" si="9"/>
        <v>0</v>
      </c>
      <c r="AD160" s="15">
        <f t="shared" si="9"/>
        <v>0</v>
      </c>
      <c r="AE160" s="15">
        <f t="shared" si="9"/>
        <v>0</v>
      </c>
      <c r="AF160" s="15">
        <f t="shared" si="9"/>
        <v>0</v>
      </c>
      <c r="AG160" s="15">
        <f t="shared" si="9"/>
        <v>0</v>
      </c>
      <c r="AH160" s="15">
        <f t="shared" si="9"/>
        <v>0</v>
      </c>
      <c r="AI160" s="15">
        <f t="shared" si="9"/>
        <v>0</v>
      </c>
      <c r="AJ160" s="15">
        <f t="shared" si="9"/>
        <v>0</v>
      </c>
      <c r="AK160" s="15">
        <f t="shared" si="9"/>
        <v>0</v>
      </c>
      <c r="AL160" s="15">
        <f t="shared" si="9"/>
        <v>0</v>
      </c>
      <c r="AM160" s="15">
        <f t="shared" si="9"/>
        <v>0.9094749942061463</v>
      </c>
      <c r="AN160" s="15">
        <f t="shared" si="9"/>
        <v>0</v>
      </c>
      <c r="AO160" s="15">
        <f t="shared" si="9"/>
        <v>0</v>
      </c>
      <c r="AP160" s="15">
        <f t="shared" si="9"/>
        <v>0</v>
      </c>
      <c r="AQ160" s="15">
        <f t="shared" si="9"/>
        <v>0</v>
      </c>
      <c r="AR160" s="15">
        <f t="shared" si="9"/>
        <v>0</v>
      </c>
      <c r="AS160" s="15">
        <f>SUM(Tabela2[[#This Row],[Mg15]:[U]])</f>
        <v>0.9094749942061463</v>
      </c>
    </row>
    <row r="161" spans="2:45" s="13" customFormat="1" ht="15" customHeight="1" x14ac:dyDescent="0.25">
      <c r="B161" s="14" t="s">
        <v>50</v>
      </c>
      <c r="C161" s="14"/>
      <c r="D161" s="15"/>
      <c r="E161" s="15"/>
      <c r="F161" s="15"/>
      <c r="G161" s="15">
        <f t="shared" ref="G161:Y161" si="10">MAX(G41:G157)</f>
        <v>0.08</v>
      </c>
      <c r="H161" s="15">
        <f t="shared" si="10"/>
        <v>0.34200000000000003</v>
      </c>
      <c r="I161" s="15">
        <f t="shared" si="10"/>
        <v>0.12043479999999995</v>
      </c>
      <c r="J161" s="15">
        <f t="shared" si="10"/>
        <v>4.1000000000000002E-2</v>
      </c>
      <c r="K161" s="15">
        <f t="shared" si="10"/>
        <v>0.39200000000000002</v>
      </c>
      <c r="L161" s="15">
        <f t="shared" si="10"/>
        <v>0.20399999999999999</v>
      </c>
      <c r="M161" s="15">
        <f t="shared" si="10"/>
        <v>1.486</v>
      </c>
      <c r="N161" s="15">
        <f t="shared" si="10"/>
        <v>0</v>
      </c>
      <c r="O161" s="15">
        <f t="shared" si="10"/>
        <v>0.22500000000000001</v>
      </c>
      <c r="P161" s="15">
        <f t="shared" si="10"/>
        <v>2.0510000000000002</v>
      </c>
      <c r="Q161" s="15">
        <f t="shared" si="10"/>
        <v>101.997</v>
      </c>
      <c r="R161" s="15">
        <f t="shared" si="10"/>
        <v>7.1999999999999995E-2</v>
      </c>
      <c r="S161" s="15">
        <f t="shared" si="10"/>
        <v>5.54</v>
      </c>
      <c r="T161" s="15">
        <f t="shared" si="10"/>
        <v>0.24</v>
      </c>
      <c r="U161" s="15">
        <f t="shared" si="10"/>
        <v>0</v>
      </c>
      <c r="V161" s="15">
        <f t="shared" si="10"/>
        <v>0</v>
      </c>
      <c r="W161" s="15">
        <f t="shared" si="10"/>
        <v>9.9000000000000005E-2</v>
      </c>
      <c r="X161" s="16">
        <f t="shared" si="10"/>
        <v>102.785</v>
      </c>
      <c r="Y161" s="15">
        <f t="shared" si="10"/>
        <v>0</v>
      </c>
      <c r="Z161" s="15">
        <f t="shared" ref="Z161:AR161" si="11">MAX(Z41:Z157)</f>
        <v>0</v>
      </c>
      <c r="AA161" s="15">
        <f t="shared" si="11"/>
        <v>4.9661643293176273E-3</v>
      </c>
      <c r="AB161" s="15">
        <f t="shared" si="11"/>
        <v>2.9691842560250668E-2</v>
      </c>
      <c r="AC161" s="15">
        <f t="shared" si="11"/>
        <v>0</v>
      </c>
      <c r="AD161" s="15">
        <f t="shared" si="11"/>
        <v>9.5526784403559793E-3</v>
      </c>
      <c r="AE161" s="15">
        <f t="shared" si="11"/>
        <v>8.9960242140758038E-4</v>
      </c>
      <c r="AF161" s="15">
        <f t="shared" si="11"/>
        <v>2.1790423426233274E-2</v>
      </c>
      <c r="AG161" s="15">
        <f t="shared" si="11"/>
        <v>5.4510186448466563E-3</v>
      </c>
      <c r="AH161" s="15">
        <f t="shared" si="11"/>
        <v>3.1092502216817596E-2</v>
      </c>
      <c r="AI161" s="15">
        <f t="shared" si="11"/>
        <v>0</v>
      </c>
      <c r="AJ161" s="15">
        <f t="shared" si="11"/>
        <v>0</v>
      </c>
      <c r="AK161" s="15">
        <f t="shared" si="11"/>
        <v>6.7642559958274008E-3</v>
      </c>
      <c r="AL161" s="15">
        <f t="shared" si="11"/>
        <v>6.3320259294855463E-2</v>
      </c>
      <c r="AM161" s="15">
        <f t="shared" si="11"/>
        <v>2.9873182083862369</v>
      </c>
      <c r="AN161" s="15">
        <f t="shared" si="11"/>
        <v>6.7115748258177166E-4</v>
      </c>
      <c r="AO161" s="15">
        <f t="shared" si="11"/>
        <v>3.7692301900994367E-2</v>
      </c>
      <c r="AP161" s="15">
        <f t="shared" si="11"/>
        <v>1.5354674729689316E-3</v>
      </c>
      <c r="AQ161" s="15">
        <f t="shared" si="11"/>
        <v>0</v>
      </c>
      <c r="AR161" s="15">
        <f t="shared" si="11"/>
        <v>0</v>
      </c>
      <c r="AS161" s="15">
        <f>SUM(Tabela2[[#This Row],[Mg15]:[U]])</f>
        <v>3.200745882572694</v>
      </c>
    </row>
    <row r="162" spans="2:45" s="17" customFormat="1" x14ac:dyDescent="0.25">
      <c r="B162" s="18" t="s">
        <v>51</v>
      </c>
      <c r="C162" s="18"/>
      <c r="D162" s="19"/>
      <c r="E162" s="19"/>
      <c r="F162" s="19"/>
      <c r="G162" s="19">
        <f t="shared" ref="G162:Y162" si="12">AVERAGE(G41:G157)</f>
        <v>1.9649572649572653E-2</v>
      </c>
      <c r="H162" s="19">
        <f t="shared" si="12"/>
        <v>1.7820512820512814E-2</v>
      </c>
      <c r="I162" s="19">
        <f t="shared" si="12"/>
        <v>2.084141880341878E-2</v>
      </c>
      <c r="J162" s="19">
        <f t="shared" si="12"/>
        <v>1.0538461538461542E-2</v>
      </c>
      <c r="K162" s="19">
        <f t="shared" si="12"/>
        <v>1.7034188034188023E-2</v>
      </c>
      <c r="L162" s="19">
        <f t="shared" si="12"/>
        <v>2.3948717948717942E-2</v>
      </c>
      <c r="M162" s="19">
        <f t="shared" si="12"/>
        <v>0.33005982905982911</v>
      </c>
      <c r="N162" s="19" t="e">
        <f t="shared" si="12"/>
        <v>#DIV/0!</v>
      </c>
      <c r="O162" s="19">
        <f t="shared" si="12"/>
        <v>7.6324786324786301E-2</v>
      </c>
      <c r="P162" s="19">
        <f t="shared" si="12"/>
        <v>0.60762393162393158</v>
      </c>
      <c r="Q162" s="19">
        <f t="shared" si="12"/>
        <v>98.02602564102564</v>
      </c>
      <c r="R162" s="19">
        <f t="shared" si="12"/>
        <v>6.7692307692307696E-3</v>
      </c>
      <c r="S162" s="19">
        <f t="shared" si="12"/>
        <v>1.2580769230769233</v>
      </c>
      <c r="T162" s="19">
        <f t="shared" si="12"/>
        <v>1.5178755641025637E-2</v>
      </c>
      <c r="U162" s="19" t="e">
        <f t="shared" si="12"/>
        <v>#DIV/0!</v>
      </c>
      <c r="V162" s="19" t="e">
        <f t="shared" si="12"/>
        <v>#DIV/0!</v>
      </c>
      <c r="W162" s="19">
        <f t="shared" si="12"/>
        <v>3.9310919615384604E-2</v>
      </c>
      <c r="X162" s="16">
        <f t="shared" si="12"/>
        <v>100.4629119320513</v>
      </c>
      <c r="Y162" s="19" t="e">
        <f t="shared" si="12"/>
        <v>#DIV/0!</v>
      </c>
      <c r="Z162" s="19" t="e">
        <f t="shared" ref="Z162:AR162" si="13">AVERAGE(Z41:Z157)</f>
        <v>#DIV/0!</v>
      </c>
      <c r="AA162" s="19">
        <f t="shared" si="13"/>
        <v>9.532517820794662E-4</v>
      </c>
      <c r="AB162" s="19">
        <f t="shared" si="13"/>
        <v>9.846535217209794E-4</v>
      </c>
      <c r="AC162" s="19">
        <f t="shared" si="13"/>
        <v>0</v>
      </c>
      <c r="AD162" s="19">
        <f t="shared" si="13"/>
        <v>1.3676914782291779E-3</v>
      </c>
      <c r="AE162" s="19">
        <f t="shared" si="13"/>
        <v>2.2796268071575306E-4</v>
      </c>
      <c r="AF162" s="19">
        <f t="shared" si="13"/>
        <v>7.4129841230653228E-4</v>
      </c>
      <c r="AG162" s="19">
        <f t="shared" si="13"/>
        <v>7.0784731730589505E-4</v>
      </c>
      <c r="AH162" s="19">
        <f t="shared" si="13"/>
        <v>8.245307618444081E-3</v>
      </c>
      <c r="AI162" s="19">
        <f t="shared" si="13"/>
        <v>0</v>
      </c>
      <c r="AJ162" s="19">
        <f t="shared" si="13"/>
        <v>0</v>
      </c>
      <c r="AK162" s="19">
        <f t="shared" si="13"/>
        <v>1.3750762639486106E-3</v>
      </c>
      <c r="AL162" s="19">
        <f t="shared" si="13"/>
        <v>8.6142135376553481E-3</v>
      </c>
      <c r="AM162" s="19">
        <f t="shared" si="13"/>
        <v>1.4289769363404214</v>
      </c>
      <c r="AN162" s="19">
        <f t="shared" si="13"/>
        <v>5.8047999810451838E-5</v>
      </c>
      <c r="AO162" s="19">
        <f t="shared" si="13"/>
        <v>1.027376357569385E-2</v>
      </c>
      <c r="AP162" s="19">
        <f t="shared" si="13"/>
        <v>1.4407192031851669E-4</v>
      </c>
      <c r="AQ162" s="19">
        <f t="shared" si="13"/>
        <v>0</v>
      </c>
      <c r="AR162" s="19">
        <f t="shared" si="13"/>
        <v>0</v>
      </c>
      <c r="AS162" s="15">
        <f>SUM(Tabela2[[#This Row],[Mg15]:[U]])</f>
        <v>1.46267012244865</v>
      </c>
    </row>
    <row r="163" spans="2:45" s="13" customFormat="1" x14ac:dyDescent="0.25">
      <c r="B163" s="14" t="s">
        <v>52</v>
      </c>
      <c r="C163" s="14"/>
      <c r="D163" s="15"/>
      <c r="E163" s="15"/>
      <c r="F163" s="15"/>
      <c r="G163" s="19">
        <f t="shared" ref="G163:Y163" si="14">_xlfn.STDEV.P(G41:G157)</f>
        <v>2.1441359600705676E-2</v>
      </c>
      <c r="H163" s="19">
        <f t="shared" si="14"/>
        <v>4.323966511263997E-2</v>
      </c>
      <c r="I163" s="19">
        <f t="shared" si="14"/>
        <v>3.0974420805539232E-2</v>
      </c>
      <c r="J163" s="19">
        <f t="shared" si="14"/>
        <v>1.146728044089178E-2</v>
      </c>
      <c r="K163" s="19">
        <f t="shared" si="14"/>
        <v>4.8851586091517525E-2</v>
      </c>
      <c r="L163" s="19">
        <f t="shared" si="14"/>
        <v>2.8847327611447069E-2</v>
      </c>
      <c r="M163" s="19">
        <f t="shared" si="14"/>
        <v>0.28468670110843758</v>
      </c>
      <c r="N163" s="19" t="e">
        <f t="shared" si="14"/>
        <v>#DIV/0!</v>
      </c>
      <c r="O163" s="19">
        <f t="shared" si="14"/>
        <v>5.6305763100127533E-2</v>
      </c>
      <c r="P163" s="19">
        <f t="shared" si="14"/>
        <v>0.60885759252413529</v>
      </c>
      <c r="Q163" s="19">
        <f t="shared" si="14"/>
        <v>2.1731657653724858</v>
      </c>
      <c r="R163" s="19">
        <f t="shared" si="14"/>
        <v>1.5537937919585708E-2</v>
      </c>
      <c r="S163" s="19">
        <f t="shared" si="14"/>
        <v>1.1929038630843105</v>
      </c>
      <c r="T163" s="19">
        <f t="shared" si="14"/>
        <v>2.9923564923880843E-2</v>
      </c>
      <c r="U163" s="19" t="e">
        <f t="shared" si="14"/>
        <v>#DIV/0!</v>
      </c>
      <c r="V163" s="19" t="e">
        <f t="shared" si="14"/>
        <v>#DIV/0!</v>
      </c>
      <c r="W163" s="19">
        <f t="shared" si="14"/>
        <v>2.6680895816960364E-2</v>
      </c>
      <c r="X163" s="16">
        <f t="shared" si="14"/>
        <v>0.84280517193490923</v>
      </c>
      <c r="Y163" s="19" t="e">
        <f t="shared" si="14"/>
        <v>#DIV/0!</v>
      </c>
      <c r="Z163" s="19" t="e">
        <f t="shared" ref="Z163:AR163" si="15">_xlfn.STDEV.P(Z41:Z157)</f>
        <v>#DIV/0!</v>
      </c>
      <c r="AA163" s="19">
        <f t="shared" si="15"/>
        <v>1.0450316271747118E-3</v>
      </c>
      <c r="AB163" s="19">
        <f t="shared" si="15"/>
        <v>3.5124350233624812E-3</v>
      </c>
      <c r="AC163" s="19">
        <f t="shared" si="15"/>
        <v>0</v>
      </c>
      <c r="AD163" s="19">
        <f t="shared" si="15"/>
        <v>2.4815765580335583E-3</v>
      </c>
      <c r="AE163" s="19">
        <f t="shared" si="15"/>
        <v>2.6477728611765859E-4</v>
      </c>
      <c r="AF163" s="19">
        <f t="shared" si="15"/>
        <v>2.6557871212265116E-3</v>
      </c>
      <c r="AG163" s="19">
        <f t="shared" si="15"/>
        <v>9.6164982997277515E-4</v>
      </c>
      <c r="AH163" s="19">
        <f t="shared" si="15"/>
        <v>6.2519478361363831E-3</v>
      </c>
      <c r="AI163" s="19">
        <f t="shared" si="15"/>
        <v>0</v>
      </c>
      <c r="AJ163" s="19">
        <f t="shared" si="15"/>
        <v>0</v>
      </c>
      <c r="AK163" s="19">
        <f t="shared" si="15"/>
        <v>1.4441604622122332E-3</v>
      </c>
      <c r="AL163" s="19">
        <f t="shared" si="15"/>
        <v>9.8055245261212173E-3</v>
      </c>
      <c r="AM163" s="19">
        <f t="shared" si="15"/>
        <v>0.83598257522759545</v>
      </c>
      <c r="AN163" s="19">
        <f t="shared" si="15"/>
        <v>1.4057583096404894E-4</v>
      </c>
      <c r="AO163" s="19">
        <f t="shared" si="15"/>
        <v>8.3705854170641018E-3</v>
      </c>
      <c r="AP163" s="19">
        <f t="shared" si="15"/>
        <v>2.9549481041148742E-4</v>
      </c>
      <c r="AQ163" s="19">
        <f t="shared" si="15"/>
        <v>0</v>
      </c>
      <c r="AR163" s="19">
        <f t="shared" si="15"/>
        <v>0</v>
      </c>
      <c r="AS163" s="15">
        <f>SUM(Tabela2[[#This Row],[Mg15]:[U]])</f>
        <v>0.87321212155639261</v>
      </c>
    </row>
    <row r="164" spans="2:45" x14ac:dyDescent="0.25">
      <c r="B164" s="6"/>
      <c r="C164" s="6"/>
      <c r="D164" s="8"/>
      <c r="E164" s="8"/>
      <c r="F164" s="8"/>
      <c r="G164" s="8"/>
      <c r="H164" s="8"/>
      <c r="I164" s="8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5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8">
        <f>SUM(Tabela2[[#This Row],[Mg15]:[U]])</f>
        <v>0</v>
      </c>
    </row>
    <row r="165" spans="2:45" x14ac:dyDescent="0.25">
      <c r="B165" s="6" t="s">
        <v>219</v>
      </c>
      <c r="C165" s="7" t="s">
        <v>220</v>
      </c>
      <c r="D165" s="8"/>
      <c r="E165" s="8"/>
      <c r="F165" s="8"/>
      <c r="G165" s="8">
        <v>1.7999999999999999E-2</v>
      </c>
      <c r="H165" s="8">
        <v>0</v>
      </c>
      <c r="I165" s="8">
        <v>0.56000000000000005</v>
      </c>
      <c r="J165" s="8">
        <v>1.0999999999999999E-2</v>
      </c>
      <c r="K165" s="8">
        <v>0</v>
      </c>
      <c r="L165" s="8">
        <v>0</v>
      </c>
      <c r="M165" s="8">
        <v>0.20599999999999999</v>
      </c>
      <c r="N165" s="8"/>
      <c r="O165" s="8">
        <v>8.0000000000000002E-3</v>
      </c>
      <c r="P165" s="8">
        <v>2.1999999999999999E-2</v>
      </c>
      <c r="Q165" s="8">
        <v>97.894999999999996</v>
      </c>
      <c r="R165" s="8">
        <v>1.7000000000000001E-2</v>
      </c>
      <c r="S165" s="8">
        <v>1.2110000000000001</v>
      </c>
      <c r="T165" s="8">
        <v>0</v>
      </c>
      <c r="U165" s="8"/>
      <c r="V165" s="8"/>
      <c r="W165" s="8">
        <v>5.2999999999999999E-2</v>
      </c>
      <c r="X165" s="25">
        <v>100.001</v>
      </c>
      <c r="Y165" s="8"/>
      <c r="Z165" s="8"/>
      <c r="AA165" s="8">
        <v>6.7300996483310005E-4</v>
      </c>
      <c r="AB165" s="8">
        <v>0</v>
      </c>
      <c r="AC165" s="8">
        <v>0</v>
      </c>
      <c r="AD165" s="8">
        <v>1.5048790880408894E-2</v>
      </c>
      <c r="AE165" s="8">
        <v>2.40396586475196E-4</v>
      </c>
      <c r="AF165" s="8">
        <v>0</v>
      </c>
      <c r="AG165" s="8">
        <v>0</v>
      </c>
      <c r="AH165" s="8">
        <v>4.3209152482336479E-3</v>
      </c>
      <c r="AI165" s="8">
        <v>0</v>
      </c>
      <c r="AJ165" s="8">
        <v>0</v>
      </c>
      <c r="AK165" s="8">
        <v>9.7836377418678277E-5</v>
      </c>
      <c r="AL165" s="8">
        <v>2.4944982464385315E-4</v>
      </c>
      <c r="AM165" s="8">
        <v>0.97886623608349599</v>
      </c>
      <c r="AN165" s="8">
        <v>1.5837377189264191E-4</v>
      </c>
      <c r="AO165" s="8">
        <v>8.2595940454561999E-3</v>
      </c>
      <c r="AP165" s="8">
        <v>0</v>
      </c>
      <c r="AQ165" s="8">
        <v>0</v>
      </c>
      <c r="AR165" s="8">
        <v>0</v>
      </c>
      <c r="AS165" s="8">
        <f>SUM(Tabela2[[#This Row],[Mg15]:[U]])</f>
        <v>1.0079146027828583</v>
      </c>
    </row>
    <row r="166" spans="2:45" x14ac:dyDescent="0.25">
      <c r="B166" s="6" t="s">
        <v>221</v>
      </c>
      <c r="C166" s="7" t="s">
        <v>220</v>
      </c>
      <c r="D166" s="8"/>
      <c r="E166" s="8"/>
      <c r="F166" s="8"/>
      <c r="G166" s="8">
        <v>0</v>
      </c>
      <c r="H166" s="8">
        <v>0</v>
      </c>
      <c r="I166" s="8">
        <v>0.84699999999999998</v>
      </c>
      <c r="J166" s="8">
        <v>1.4E-2</v>
      </c>
      <c r="K166" s="8">
        <v>0</v>
      </c>
      <c r="L166" s="8">
        <v>0</v>
      </c>
      <c r="M166" s="8">
        <v>7.5999999999999998E-2</v>
      </c>
      <c r="N166" s="8"/>
      <c r="O166" s="8">
        <v>4.2000000000000003E-2</v>
      </c>
      <c r="P166" s="8">
        <v>2.9000000000000001E-2</v>
      </c>
      <c r="Q166" s="8">
        <v>99.191000000000003</v>
      </c>
      <c r="R166" s="8">
        <v>0</v>
      </c>
      <c r="S166" s="8">
        <v>0.45</v>
      </c>
      <c r="T166" s="8">
        <v>0</v>
      </c>
      <c r="U166" s="8"/>
      <c r="V166" s="8"/>
      <c r="W166" s="8">
        <v>9.1999999999999998E-2</v>
      </c>
      <c r="X166" s="25">
        <v>100.741</v>
      </c>
      <c r="Y166" s="8"/>
      <c r="Z166" s="8"/>
      <c r="AA166" s="8">
        <v>0</v>
      </c>
      <c r="AB166" s="8">
        <v>0</v>
      </c>
      <c r="AC166" s="8">
        <v>0</v>
      </c>
      <c r="AD166" s="8">
        <v>2.2558417313562062E-2</v>
      </c>
      <c r="AE166" s="8">
        <v>3.0323217643150559E-4</v>
      </c>
      <c r="AF166" s="8">
        <v>0</v>
      </c>
      <c r="AG166" s="8">
        <v>0</v>
      </c>
      <c r="AH166" s="8">
        <v>1.5799151218378728E-3</v>
      </c>
      <c r="AI166" s="8">
        <v>0</v>
      </c>
      <c r="AJ166" s="8">
        <v>0</v>
      </c>
      <c r="AK166" s="8">
        <v>5.0906273103566669E-4</v>
      </c>
      <c r="AL166" s="8">
        <v>3.2588934097292356E-4</v>
      </c>
      <c r="AM166" s="8">
        <v>0.98298466473333246</v>
      </c>
      <c r="AN166" s="8">
        <v>0</v>
      </c>
      <c r="AO166" s="8">
        <v>3.0418564075136568E-3</v>
      </c>
      <c r="AP166" s="8">
        <v>0</v>
      </c>
      <c r="AQ166" s="8">
        <v>0</v>
      </c>
      <c r="AR166" s="8">
        <v>0</v>
      </c>
      <c r="AS166" s="8">
        <f>SUM(Tabela2[[#This Row],[Mg15]:[U]])</f>
        <v>1.0113030378246861</v>
      </c>
    </row>
    <row r="167" spans="2:45" x14ac:dyDescent="0.25">
      <c r="B167" s="6" t="s">
        <v>222</v>
      </c>
      <c r="C167" s="7" t="s">
        <v>220</v>
      </c>
      <c r="D167" s="8"/>
      <c r="E167" s="8"/>
      <c r="F167" s="8"/>
      <c r="G167" s="8">
        <v>2.1000000000000001E-2</v>
      </c>
      <c r="H167" s="8">
        <v>0</v>
      </c>
      <c r="I167" s="8">
        <v>0</v>
      </c>
      <c r="J167" s="8">
        <v>1.7999999999999999E-2</v>
      </c>
      <c r="K167" s="8">
        <v>0</v>
      </c>
      <c r="L167" s="8">
        <v>2.7E-2</v>
      </c>
      <c r="M167" s="8">
        <v>3.4000000000000002E-2</v>
      </c>
      <c r="N167" s="8"/>
      <c r="O167" s="8">
        <v>0</v>
      </c>
      <c r="P167" s="8">
        <v>0.05</v>
      </c>
      <c r="Q167" s="8">
        <v>100.66200000000001</v>
      </c>
      <c r="R167" s="8">
        <v>0</v>
      </c>
      <c r="S167" s="8">
        <v>3.0000000000000001E-3</v>
      </c>
      <c r="T167" s="8">
        <v>0</v>
      </c>
      <c r="U167" s="8"/>
      <c r="V167" s="8"/>
      <c r="W167" s="8">
        <v>4.7E-2</v>
      </c>
      <c r="X167" s="25">
        <v>100.86199999999999</v>
      </c>
      <c r="Y167" s="8"/>
      <c r="Z167" s="8"/>
      <c r="AA167" s="8">
        <v>7.784840315173487E-4</v>
      </c>
      <c r="AB167" s="8">
        <v>0</v>
      </c>
      <c r="AC167" s="8">
        <v>0</v>
      </c>
      <c r="AD167" s="8">
        <v>0</v>
      </c>
      <c r="AE167" s="8">
        <v>3.9002239149226939E-4</v>
      </c>
      <c r="AF167" s="8">
        <v>0</v>
      </c>
      <c r="AG167" s="8">
        <v>5.6868411356551123E-4</v>
      </c>
      <c r="AH167" s="8">
        <v>7.0708051420927012E-4</v>
      </c>
      <c r="AI167" s="8">
        <v>0</v>
      </c>
      <c r="AJ167" s="8">
        <v>0</v>
      </c>
      <c r="AK167" s="8">
        <v>0</v>
      </c>
      <c r="AL167" s="8">
        <v>5.6209788462616888E-4</v>
      </c>
      <c r="AM167" s="8">
        <v>0.99795237780544455</v>
      </c>
      <c r="AN167" s="8">
        <v>0</v>
      </c>
      <c r="AO167" s="8">
        <v>2.0286972406018553E-5</v>
      </c>
      <c r="AP167" s="8">
        <v>0</v>
      </c>
      <c r="AQ167" s="8">
        <v>0</v>
      </c>
      <c r="AR167" s="8">
        <v>0</v>
      </c>
      <c r="AS167" s="8">
        <f>SUM(Tabela2[[#This Row],[Mg15]:[U]])</f>
        <v>1.0009790337132611</v>
      </c>
    </row>
    <row r="168" spans="2:45" x14ac:dyDescent="0.25">
      <c r="B168" s="6" t="s">
        <v>223</v>
      </c>
      <c r="C168" s="7" t="s">
        <v>220</v>
      </c>
      <c r="D168" s="8"/>
      <c r="E168" s="8"/>
      <c r="F168" s="8"/>
      <c r="G168" s="8">
        <v>2E-3</v>
      </c>
      <c r="H168" s="8">
        <v>0</v>
      </c>
      <c r="I168" s="8">
        <v>1.4999999999999999E-2</v>
      </c>
      <c r="J168" s="8">
        <v>0</v>
      </c>
      <c r="K168" s="8">
        <v>0</v>
      </c>
      <c r="L168" s="8">
        <v>1E-3</v>
      </c>
      <c r="M168" s="8">
        <v>0.17299999999999999</v>
      </c>
      <c r="N168" s="8"/>
      <c r="O168" s="8">
        <v>7.6999999999999999E-2</v>
      </c>
      <c r="P168" s="8">
        <v>0.40699999999999997</v>
      </c>
      <c r="Q168" s="8">
        <v>98.991</v>
      </c>
      <c r="R168" s="8">
        <v>0</v>
      </c>
      <c r="S168" s="8">
        <v>1.0660000000000001</v>
      </c>
      <c r="T168" s="8">
        <v>0</v>
      </c>
      <c r="U168" s="8"/>
      <c r="V168" s="8"/>
      <c r="W168" s="8">
        <v>6.8000000000000005E-2</v>
      </c>
      <c r="X168" s="25">
        <v>100.8</v>
      </c>
      <c r="Y168" s="8"/>
      <c r="Z168" s="8"/>
      <c r="AA168" s="8">
        <v>7.4208392775216206E-5</v>
      </c>
      <c r="AB168" s="8">
        <v>0</v>
      </c>
      <c r="AC168" s="8">
        <v>0</v>
      </c>
      <c r="AD168" s="8">
        <v>4.0001739726290239E-4</v>
      </c>
      <c r="AE168" s="8">
        <v>0</v>
      </c>
      <c r="AF168" s="8">
        <v>0</v>
      </c>
      <c r="AG168" s="8">
        <v>2.1081424244765403E-5</v>
      </c>
      <c r="AH168" s="8">
        <v>3.6010460176305356E-3</v>
      </c>
      <c r="AI168" s="8">
        <v>0</v>
      </c>
      <c r="AJ168" s="8">
        <v>0</v>
      </c>
      <c r="AK168" s="8">
        <v>9.3449104152902574E-4</v>
      </c>
      <c r="AL168" s="8">
        <v>4.5796150281620807E-3</v>
      </c>
      <c r="AM168" s="8">
        <v>0.98227386691573793</v>
      </c>
      <c r="AN168" s="8">
        <v>0</v>
      </c>
      <c r="AO168" s="8">
        <v>7.2151573132590062E-3</v>
      </c>
      <c r="AP168" s="8">
        <v>0</v>
      </c>
      <c r="AQ168" s="8">
        <v>0</v>
      </c>
      <c r="AR168" s="8">
        <v>0</v>
      </c>
      <c r="AS168" s="8">
        <f>SUM(Tabela2[[#This Row],[Mg15]:[U]])</f>
        <v>0.99909948353060152</v>
      </c>
    </row>
    <row r="169" spans="2:45" x14ac:dyDescent="0.25">
      <c r="B169" s="6" t="s">
        <v>224</v>
      </c>
      <c r="C169" s="7" t="s">
        <v>220</v>
      </c>
      <c r="D169" s="8"/>
      <c r="E169" s="8"/>
      <c r="F169" s="8"/>
      <c r="G169" s="8">
        <v>0</v>
      </c>
      <c r="H169" s="8">
        <v>0</v>
      </c>
      <c r="I169" s="8">
        <v>7.0000000000000001E-3</v>
      </c>
      <c r="J169" s="8">
        <v>2.3E-2</v>
      </c>
      <c r="K169" s="8">
        <v>0</v>
      </c>
      <c r="L169" s="8">
        <v>2.8000000000000001E-2</v>
      </c>
      <c r="M169" s="8">
        <v>0.29199999999999998</v>
      </c>
      <c r="N169" s="8"/>
      <c r="O169" s="8">
        <v>0</v>
      </c>
      <c r="P169" s="8">
        <v>0.214</v>
      </c>
      <c r="Q169" s="8">
        <v>98.405000000000001</v>
      </c>
      <c r="R169" s="8">
        <v>0</v>
      </c>
      <c r="S169" s="8">
        <v>1.2629999999999999</v>
      </c>
      <c r="T169" s="8">
        <v>0</v>
      </c>
      <c r="U169" s="8"/>
      <c r="V169" s="8"/>
      <c r="W169" s="8">
        <v>3.6999999999999998E-2</v>
      </c>
      <c r="X169" s="25">
        <v>100.26900000000001</v>
      </c>
      <c r="Y169" s="8"/>
      <c r="Z169" s="8"/>
      <c r="AA169" s="8">
        <v>0</v>
      </c>
      <c r="AB169" s="8">
        <v>0</v>
      </c>
      <c r="AC169" s="8">
        <v>0</v>
      </c>
      <c r="AD169" s="8">
        <v>1.8780985004180164E-4</v>
      </c>
      <c r="AE169" s="8">
        <v>5.0184568361114914E-4</v>
      </c>
      <c r="AF169" s="8">
        <v>0</v>
      </c>
      <c r="AG169" s="8">
        <v>5.9386903967201699E-4</v>
      </c>
      <c r="AH169" s="8">
        <v>6.1150234211362446E-3</v>
      </c>
      <c r="AI169" s="8">
        <v>0</v>
      </c>
      <c r="AJ169" s="8">
        <v>0</v>
      </c>
      <c r="AK169" s="8">
        <v>0</v>
      </c>
      <c r="AL169" s="8">
        <v>2.4225962530851318E-3</v>
      </c>
      <c r="AM169" s="8">
        <v>0.98239637061506513</v>
      </c>
      <c r="AN169" s="8">
        <v>0</v>
      </c>
      <c r="AO169" s="8">
        <v>8.6005189203560255E-3</v>
      </c>
      <c r="AP169" s="8">
        <v>0</v>
      </c>
      <c r="AQ169" s="8">
        <v>0</v>
      </c>
      <c r="AR169" s="8">
        <v>0</v>
      </c>
      <c r="AS169" s="8">
        <f>SUM(Tabela2[[#This Row],[Mg15]:[U]])</f>
        <v>1.0008180337829675</v>
      </c>
    </row>
    <row r="170" spans="2:45" x14ac:dyDescent="0.25">
      <c r="B170" s="6" t="s">
        <v>225</v>
      </c>
      <c r="C170" s="7" t="s">
        <v>220</v>
      </c>
      <c r="D170" s="8"/>
      <c r="E170" s="8"/>
      <c r="F170" s="8"/>
      <c r="G170" s="8">
        <v>1.4999999999999999E-2</v>
      </c>
      <c r="H170" s="8">
        <v>0</v>
      </c>
      <c r="I170" s="8">
        <v>2.7E-2</v>
      </c>
      <c r="J170" s="8">
        <v>1.9E-2</v>
      </c>
      <c r="K170" s="8">
        <v>0</v>
      </c>
      <c r="L170" s="8">
        <v>3.6999999999999998E-2</v>
      </c>
      <c r="M170" s="8">
        <v>0.17499999999999999</v>
      </c>
      <c r="N170" s="8"/>
      <c r="O170" s="8">
        <v>2.7E-2</v>
      </c>
      <c r="P170" s="8">
        <v>0.11</v>
      </c>
      <c r="Q170" s="8">
        <v>98.63</v>
      </c>
      <c r="R170" s="8">
        <v>0</v>
      </c>
      <c r="S170" s="8">
        <v>1.038</v>
      </c>
      <c r="T170" s="8">
        <v>2.3E-2</v>
      </c>
      <c r="U170" s="8"/>
      <c r="V170" s="8"/>
      <c r="W170" s="8">
        <v>4.1000000000000002E-2</v>
      </c>
      <c r="X170" s="25">
        <v>100.142</v>
      </c>
      <c r="Y170" s="8"/>
      <c r="Z170" s="8"/>
      <c r="AA170" s="8">
        <v>5.6063887959457103E-4</v>
      </c>
      <c r="AB170" s="8">
        <v>0</v>
      </c>
      <c r="AC170" s="8">
        <v>0</v>
      </c>
      <c r="AD170" s="8">
        <v>7.2530439331560607E-4</v>
      </c>
      <c r="AE170" s="8">
        <v>4.1508035172835799E-4</v>
      </c>
      <c r="AF170" s="8">
        <v>0</v>
      </c>
      <c r="AG170" s="8">
        <v>7.8572504302728771E-4</v>
      </c>
      <c r="AH170" s="8">
        <v>3.6693533898981691E-3</v>
      </c>
      <c r="AI170" s="8">
        <v>0</v>
      </c>
      <c r="AJ170" s="8">
        <v>0</v>
      </c>
      <c r="AK170" s="8">
        <v>3.3007839933613402E-4</v>
      </c>
      <c r="AL170" s="8">
        <v>1.2467982126066189E-3</v>
      </c>
      <c r="AM170" s="8">
        <v>0.98585906647374755</v>
      </c>
      <c r="AN170" s="8">
        <v>0</v>
      </c>
      <c r="AO170" s="8">
        <v>7.0770925741540308E-3</v>
      </c>
      <c r="AP170" s="8">
        <v>1.4944701783422605E-4</v>
      </c>
      <c r="AQ170" s="8">
        <v>0</v>
      </c>
      <c r="AR170" s="8">
        <v>0</v>
      </c>
      <c r="AS170" s="8">
        <f>SUM(Tabela2[[#This Row],[Mg15]:[U]])</f>
        <v>1.0008185847352427</v>
      </c>
    </row>
    <row r="171" spans="2:45" x14ac:dyDescent="0.25">
      <c r="B171" s="6" t="s">
        <v>226</v>
      </c>
      <c r="C171" s="7" t="s">
        <v>220</v>
      </c>
      <c r="D171" s="8"/>
      <c r="E171" s="8"/>
      <c r="F171" s="8"/>
      <c r="G171" s="8">
        <v>1E-3</v>
      </c>
      <c r="H171" s="8">
        <v>6.0000000000000001E-3</v>
      </c>
      <c r="I171" s="8">
        <v>0</v>
      </c>
      <c r="J171" s="8">
        <v>0</v>
      </c>
      <c r="K171" s="8">
        <v>0</v>
      </c>
      <c r="L171" s="8">
        <v>5.1999999999999998E-2</v>
      </c>
      <c r="M171" s="8">
        <v>0.25600000000000001</v>
      </c>
      <c r="N171" s="8"/>
      <c r="O171" s="8">
        <v>8.2000000000000003E-2</v>
      </c>
      <c r="P171" s="8">
        <v>7.8E-2</v>
      </c>
      <c r="Q171" s="8">
        <v>98.724999999999994</v>
      </c>
      <c r="R171" s="8">
        <v>0</v>
      </c>
      <c r="S171" s="8">
        <v>1.403</v>
      </c>
      <c r="T171" s="8">
        <v>1E-3</v>
      </c>
      <c r="U171" s="8"/>
      <c r="V171" s="8"/>
      <c r="W171" s="8">
        <v>7.0999999999999994E-2</v>
      </c>
      <c r="X171" s="25">
        <v>100.675</v>
      </c>
      <c r="Y171" s="8"/>
      <c r="Z171" s="8"/>
      <c r="AA171" s="8">
        <v>3.7216982531030464E-5</v>
      </c>
      <c r="AB171" s="8">
        <v>1.765385694926373E-4</v>
      </c>
      <c r="AC171" s="8">
        <v>0</v>
      </c>
      <c r="AD171" s="8">
        <v>0</v>
      </c>
      <c r="AE171" s="8">
        <v>0</v>
      </c>
      <c r="AF171" s="8">
        <v>0</v>
      </c>
      <c r="AG171" s="8">
        <v>1.0995662986964156E-3</v>
      </c>
      <c r="AH171" s="8">
        <v>5.3449132651293375E-3</v>
      </c>
      <c r="AI171" s="8">
        <v>0</v>
      </c>
      <c r="AJ171" s="8">
        <v>0</v>
      </c>
      <c r="AK171" s="8">
        <v>9.9819731704960829E-4</v>
      </c>
      <c r="AL171" s="8">
        <v>8.8033363226727149E-4</v>
      </c>
      <c r="AM171" s="8">
        <v>0.98261219437878722</v>
      </c>
      <c r="AN171" s="8">
        <v>0</v>
      </c>
      <c r="AO171" s="8">
        <v>9.5249871732014848E-3</v>
      </c>
      <c r="AP171" s="8">
        <v>6.4700646861633004E-6</v>
      </c>
      <c r="AQ171" s="8">
        <v>0</v>
      </c>
      <c r="AR171" s="8">
        <v>0</v>
      </c>
      <c r="AS171" s="8">
        <f>SUM(Tabela2[[#This Row],[Mg15]:[U]])</f>
        <v>1.0006804176818411</v>
      </c>
    </row>
    <row r="172" spans="2:45" x14ac:dyDescent="0.25">
      <c r="B172" s="6" t="s">
        <v>227</v>
      </c>
      <c r="C172" s="7" t="s">
        <v>220</v>
      </c>
      <c r="D172" s="8"/>
      <c r="E172" s="8"/>
      <c r="F172" s="8"/>
      <c r="G172" s="8">
        <v>0</v>
      </c>
      <c r="H172" s="8">
        <v>0</v>
      </c>
      <c r="I172" s="8">
        <v>2E-3</v>
      </c>
      <c r="J172" s="8">
        <v>2.3E-2</v>
      </c>
      <c r="K172" s="8">
        <v>0</v>
      </c>
      <c r="L172" s="8">
        <v>3.9E-2</v>
      </c>
      <c r="M172" s="8">
        <v>0.20499999999999999</v>
      </c>
      <c r="N172" s="8"/>
      <c r="O172" s="8">
        <v>1.0999999999999999E-2</v>
      </c>
      <c r="P172" s="8">
        <v>1.2E-2</v>
      </c>
      <c r="Q172" s="8">
        <v>97.265000000000001</v>
      </c>
      <c r="R172" s="8">
        <v>0</v>
      </c>
      <c r="S172" s="8">
        <v>0.96199999999999997</v>
      </c>
      <c r="T172" s="8">
        <v>0</v>
      </c>
      <c r="U172" s="8"/>
      <c r="V172" s="8"/>
      <c r="W172" s="8">
        <v>5.5E-2</v>
      </c>
      <c r="X172" s="25">
        <v>98.573999999999998</v>
      </c>
      <c r="Y172" s="8"/>
      <c r="Z172" s="8"/>
      <c r="AA172" s="8">
        <v>0</v>
      </c>
      <c r="AB172" s="8">
        <v>0</v>
      </c>
      <c r="AC172" s="8">
        <v>0</v>
      </c>
      <c r="AD172" s="8">
        <v>5.461731529629652E-5</v>
      </c>
      <c r="AE172" s="8">
        <v>5.1079921388687733E-4</v>
      </c>
      <c r="AF172" s="8">
        <v>0</v>
      </c>
      <c r="AG172" s="8">
        <v>8.4193252544594044E-4</v>
      </c>
      <c r="AH172" s="8">
        <v>4.3696752463886568E-3</v>
      </c>
      <c r="AI172" s="8">
        <v>0</v>
      </c>
      <c r="AJ172" s="8">
        <v>0</v>
      </c>
      <c r="AK172" s="8">
        <v>1.367067109526886E-4</v>
      </c>
      <c r="AL172" s="8">
        <v>1.3827018406531972E-4</v>
      </c>
      <c r="AM172" s="8">
        <v>0.98833961183426344</v>
      </c>
      <c r="AN172" s="8">
        <v>0</v>
      </c>
      <c r="AO172" s="8">
        <v>6.6677054165772479E-3</v>
      </c>
      <c r="AP172" s="8">
        <v>0</v>
      </c>
      <c r="AQ172" s="8">
        <v>0</v>
      </c>
      <c r="AR172" s="8">
        <v>0</v>
      </c>
      <c r="AS172" s="8">
        <f>SUM(Tabela2[[#This Row],[Mg15]:[U]])</f>
        <v>1.0010593184468766</v>
      </c>
    </row>
    <row r="173" spans="2:45" x14ac:dyDescent="0.25">
      <c r="B173" s="6" t="s">
        <v>228</v>
      </c>
      <c r="C173" s="7" t="s">
        <v>220</v>
      </c>
      <c r="D173" s="8"/>
      <c r="E173" s="8"/>
      <c r="F173" s="8"/>
      <c r="G173" s="8">
        <v>7.0000000000000001E-3</v>
      </c>
      <c r="H173" s="8">
        <v>0</v>
      </c>
      <c r="I173" s="8">
        <v>4.2999999999999997E-2</v>
      </c>
      <c r="J173" s="8">
        <v>1.2E-2</v>
      </c>
      <c r="K173" s="8">
        <v>0</v>
      </c>
      <c r="L173" s="8">
        <v>5.0000000000000001E-3</v>
      </c>
      <c r="M173" s="8">
        <v>6.7000000000000004E-2</v>
      </c>
      <c r="N173" s="8"/>
      <c r="O173" s="8">
        <v>2.5999999999999999E-2</v>
      </c>
      <c r="P173" s="8">
        <v>0.161</v>
      </c>
      <c r="Q173" s="8">
        <v>98.585999999999999</v>
      </c>
      <c r="R173" s="8">
        <v>0</v>
      </c>
      <c r="S173" s="8">
        <v>0.66100000000000003</v>
      </c>
      <c r="T173" s="8">
        <v>4.9000000000000002E-2</v>
      </c>
      <c r="U173" s="8"/>
      <c r="V173" s="8"/>
      <c r="W173" s="8">
        <v>5.1999999999999998E-2</v>
      </c>
      <c r="X173" s="25">
        <v>99.668999999999997</v>
      </c>
      <c r="Y173" s="8"/>
      <c r="Z173" s="8"/>
      <c r="AA173" s="8">
        <v>2.6273769505476036E-4</v>
      </c>
      <c r="AB173" s="8">
        <v>0</v>
      </c>
      <c r="AC173" s="8">
        <v>0</v>
      </c>
      <c r="AD173" s="8">
        <v>1.1599984045834062E-3</v>
      </c>
      <c r="AE173" s="8">
        <v>2.6326444734053764E-4</v>
      </c>
      <c r="AF173" s="8">
        <v>0</v>
      </c>
      <c r="AG173" s="8">
        <v>1.0662800117730571E-4</v>
      </c>
      <c r="AH173" s="8">
        <v>1.4107780256257386E-3</v>
      </c>
      <c r="AI173" s="8">
        <v>0</v>
      </c>
      <c r="AJ173" s="8">
        <v>0</v>
      </c>
      <c r="AK173" s="8">
        <v>3.1919720570113892E-4</v>
      </c>
      <c r="AL173" s="8">
        <v>1.8325749859673846E-3</v>
      </c>
      <c r="AM173" s="8">
        <v>0.98958576657683583</v>
      </c>
      <c r="AN173" s="8">
        <v>0</v>
      </c>
      <c r="AO173" s="8">
        <v>4.5257584917141559E-3</v>
      </c>
      <c r="AP173" s="8">
        <v>3.1973331442340208E-4</v>
      </c>
      <c r="AQ173" s="8">
        <v>0</v>
      </c>
      <c r="AR173" s="8">
        <v>0</v>
      </c>
      <c r="AS173" s="8">
        <f>SUM(Tabela2[[#This Row],[Mg15]:[U]])</f>
        <v>0.99978643714842352</v>
      </c>
    </row>
    <row r="174" spans="2:45" x14ac:dyDescent="0.25">
      <c r="B174" s="6" t="s">
        <v>229</v>
      </c>
      <c r="C174" s="7" t="s">
        <v>220</v>
      </c>
      <c r="D174" s="8"/>
      <c r="E174" s="8"/>
      <c r="F174" s="8"/>
      <c r="G174" s="8">
        <v>1.0999999999999999E-2</v>
      </c>
      <c r="H174" s="8">
        <v>0</v>
      </c>
      <c r="I174" s="8">
        <v>1.7000000000000001E-2</v>
      </c>
      <c r="J174" s="8">
        <v>1.2999999999999999E-2</v>
      </c>
      <c r="K174" s="8">
        <v>2.3E-2</v>
      </c>
      <c r="L174" s="8">
        <v>0</v>
      </c>
      <c r="M174" s="8">
        <v>0.184</v>
      </c>
      <c r="N174" s="8"/>
      <c r="O174" s="8">
        <v>0.09</v>
      </c>
      <c r="P174" s="8">
        <v>7.0999999999999994E-2</v>
      </c>
      <c r="Q174" s="8">
        <v>98.869</v>
      </c>
      <c r="R174" s="8">
        <v>1.7999999999999999E-2</v>
      </c>
      <c r="S174" s="8">
        <v>0.85099999999999998</v>
      </c>
      <c r="T174" s="8">
        <v>0</v>
      </c>
      <c r="U174" s="8"/>
      <c r="V174" s="8"/>
      <c r="W174" s="8">
        <v>6.4000000000000001E-2</v>
      </c>
      <c r="X174" s="25">
        <v>100.211</v>
      </c>
      <c r="Y174" s="8"/>
      <c r="Z174" s="8"/>
      <c r="AA174" s="8">
        <v>4.1079579905052213E-4</v>
      </c>
      <c r="AB174" s="8">
        <v>0</v>
      </c>
      <c r="AC174" s="8">
        <v>0</v>
      </c>
      <c r="AD174" s="8">
        <v>4.5629616704328109E-4</v>
      </c>
      <c r="AE174" s="8">
        <v>2.8376791080468833E-4</v>
      </c>
      <c r="AF174" s="8">
        <v>4.3346372480152845E-4</v>
      </c>
      <c r="AG174" s="8">
        <v>0</v>
      </c>
      <c r="AH174" s="8">
        <v>3.8548782816479965E-3</v>
      </c>
      <c r="AI174" s="8">
        <v>0</v>
      </c>
      <c r="AJ174" s="8">
        <v>0</v>
      </c>
      <c r="AK174" s="8">
        <v>1.099353099568548E-3</v>
      </c>
      <c r="AL174" s="8">
        <v>8.0408727616519465E-4</v>
      </c>
      <c r="AM174" s="8">
        <v>0.98743222997975943</v>
      </c>
      <c r="AN174" s="8">
        <v>1.6749087944993964E-4</v>
      </c>
      <c r="AO174" s="8">
        <v>5.7973355555017226E-3</v>
      </c>
      <c r="AP174" s="8">
        <v>0</v>
      </c>
      <c r="AQ174" s="8">
        <v>0</v>
      </c>
      <c r="AR174" s="8">
        <v>0</v>
      </c>
      <c r="AS174" s="8">
        <f>SUM(Tabela2[[#This Row],[Mg15]:[U]])</f>
        <v>1.0007396986737929</v>
      </c>
    </row>
    <row r="175" spans="2:45" x14ac:dyDescent="0.25">
      <c r="B175" s="6" t="s">
        <v>230</v>
      </c>
      <c r="C175" s="7" t="s">
        <v>220</v>
      </c>
      <c r="D175" s="8"/>
      <c r="E175" s="8"/>
      <c r="F175" s="8"/>
      <c r="G175" s="8">
        <v>2.5999999999999999E-2</v>
      </c>
      <c r="H175" s="8">
        <v>0.04</v>
      </c>
      <c r="I175" s="8">
        <v>1.7000000000000001E-2</v>
      </c>
      <c r="J175" s="8">
        <v>3.4000000000000002E-2</v>
      </c>
      <c r="K175" s="8">
        <v>0</v>
      </c>
      <c r="L175" s="8">
        <v>0</v>
      </c>
      <c r="M175" s="8">
        <v>0.441</v>
      </c>
      <c r="N175" s="8"/>
      <c r="O175" s="8">
        <v>6.8000000000000005E-2</v>
      </c>
      <c r="P175" s="8">
        <v>0.16800000000000001</v>
      </c>
      <c r="Q175" s="8">
        <v>96.486999999999995</v>
      </c>
      <c r="R175" s="8">
        <v>0</v>
      </c>
      <c r="S175" s="8">
        <v>2.714</v>
      </c>
      <c r="T175" s="8">
        <v>0</v>
      </c>
      <c r="U175" s="8"/>
      <c r="V175" s="8"/>
      <c r="W175" s="8">
        <v>2.4E-2</v>
      </c>
      <c r="X175" s="25">
        <v>100.01900000000001</v>
      </c>
      <c r="Y175" s="8"/>
      <c r="Z175" s="8"/>
      <c r="AA175" s="8">
        <v>9.7414956784926468E-4</v>
      </c>
      <c r="AB175" s="8">
        <v>1.1848393786261155E-3</v>
      </c>
      <c r="AC175" s="8">
        <v>0</v>
      </c>
      <c r="AD175" s="8">
        <v>4.5778947786809384E-4</v>
      </c>
      <c r="AE175" s="8">
        <v>7.4459108690171072E-4</v>
      </c>
      <c r="AF175" s="8">
        <v>0</v>
      </c>
      <c r="AG175" s="8">
        <v>0</v>
      </c>
      <c r="AH175" s="8">
        <v>9.2693743511666794E-3</v>
      </c>
      <c r="AI175" s="8">
        <v>0</v>
      </c>
      <c r="AJ175" s="8">
        <v>0</v>
      </c>
      <c r="AK175" s="8">
        <v>8.3334070208436256E-4</v>
      </c>
      <c r="AL175" s="8">
        <v>1.908855741711729E-3</v>
      </c>
      <c r="AM175" s="8">
        <v>0.96679622534265652</v>
      </c>
      <c r="AN175" s="8">
        <v>0</v>
      </c>
      <c r="AO175" s="8">
        <v>1.8549307784425151E-2</v>
      </c>
      <c r="AP175" s="8">
        <v>0</v>
      </c>
      <c r="AQ175" s="8">
        <v>0</v>
      </c>
      <c r="AR175" s="8">
        <v>0</v>
      </c>
      <c r="AS175" s="8">
        <f>SUM(Tabela2[[#This Row],[Mg15]:[U]])</f>
        <v>1.0007184734332897</v>
      </c>
    </row>
    <row r="176" spans="2:45" x14ac:dyDescent="0.25">
      <c r="B176" s="6" t="s">
        <v>231</v>
      </c>
      <c r="C176" s="7" t="s">
        <v>220</v>
      </c>
      <c r="D176" s="8"/>
      <c r="E176" s="8"/>
      <c r="F176" s="8"/>
      <c r="G176" s="8">
        <v>2.1999999999999999E-2</v>
      </c>
      <c r="H176" s="8">
        <v>0</v>
      </c>
      <c r="I176" s="8">
        <v>1.2E-2</v>
      </c>
      <c r="J176" s="8">
        <v>0</v>
      </c>
      <c r="K176" s="8">
        <v>0</v>
      </c>
      <c r="L176" s="8">
        <v>6.0000000000000001E-3</v>
      </c>
      <c r="M176" s="8">
        <v>0</v>
      </c>
      <c r="N176" s="8"/>
      <c r="O176" s="8">
        <v>2.1999999999999999E-2</v>
      </c>
      <c r="P176" s="8">
        <v>6.2E-2</v>
      </c>
      <c r="Q176" s="8">
        <v>100.236</v>
      </c>
      <c r="R176" s="8">
        <v>0</v>
      </c>
      <c r="S176" s="8">
        <v>0.11899999999999999</v>
      </c>
      <c r="T176" s="8">
        <v>0.04</v>
      </c>
      <c r="U176" s="8"/>
      <c r="V176" s="8"/>
      <c r="W176" s="8">
        <v>4.4999999999999998E-2</v>
      </c>
      <c r="X176" s="25">
        <v>100.56399999999999</v>
      </c>
      <c r="Y176" s="8"/>
      <c r="Z176" s="8"/>
      <c r="AA176" s="8">
        <v>8.1809860412334744E-4</v>
      </c>
      <c r="AB176" s="8">
        <v>0</v>
      </c>
      <c r="AC176" s="8">
        <v>0</v>
      </c>
      <c r="AD176" s="8">
        <v>3.2072204145143274E-4</v>
      </c>
      <c r="AE176" s="8">
        <v>0</v>
      </c>
      <c r="AF176" s="8">
        <v>0</v>
      </c>
      <c r="AG176" s="8">
        <v>1.2676843807447939E-4</v>
      </c>
      <c r="AH176" s="8">
        <v>0</v>
      </c>
      <c r="AI176" s="8">
        <v>0</v>
      </c>
      <c r="AJ176" s="8">
        <v>0</v>
      </c>
      <c r="AK176" s="8">
        <v>2.6758824973973196E-4</v>
      </c>
      <c r="AL176" s="8">
        <v>6.9917548603927091E-4</v>
      </c>
      <c r="AM176" s="8">
        <v>0.99682873067452915</v>
      </c>
      <c r="AN176" s="8">
        <v>0</v>
      </c>
      <c r="AO176" s="8">
        <v>8.0722666990792826E-4</v>
      </c>
      <c r="AP176" s="8">
        <v>2.5858922598157643E-4</v>
      </c>
      <c r="AQ176" s="8">
        <v>0</v>
      </c>
      <c r="AR176" s="8">
        <v>0</v>
      </c>
      <c r="AS176" s="8">
        <f>SUM(Tabela2[[#This Row],[Mg15]:[U]])</f>
        <v>1.0001268993898469</v>
      </c>
    </row>
    <row r="177" spans="2:45" x14ac:dyDescent="0.25">
      <c r="B177" s="6" t="s">
        <v>232</v>
      </c>
      <c r="C177" s="7" t="s">
        <v>220</v>
      </c>
      <c r="D177" s="8"/>
      <c r="E177" s="8"/>
      <c r="F177" s="8"/>
      <c r="G177" s="8">
        <v>1.6E-2</v>
      </c>
      <c r="H177" s="8">
        <v>2.4E-2</v>
      </c>
      <c r="I177" s="8">
        <v>3.2000000000000001E-2</v>
      </c>
      <c r="J177" s="8">
        <v>8.0000000000000002E-3</v>
      </c>
      <c r="K177" s="8">
        <v>2.1000000000000001E-2</v>
      </c>
      <c r="L177" s="8">
        <v>0.05</v>
      </c>
      <c r="M177" s="8">
        <v>0.313</v>
      </c>
      <c r="N177" s="8"/>
      <c r="O177" s="8">
        <v>0.26300000000000001</v>
      </c>
      <c r="P177" s="8">
        <v>0.39500000000000002</v>
      </c>
      <c r="Q177" s="8">
        <v>97.013999999999996</v>
      </c>
      <c r="R177" s="8">
        <v>0</v>
      </c>
      <c r="S177" s="8">
        <v>1.7030000000000001</v>
      </c>
      <c r="T177" s="8">
        <v>3.5999999999999997E-2</v>
      </c>
      <c r="U177" s="8"/>
      <c r="V177" s="8"/>
      <c r="W177" s="8">
        <v>7.8E-2</v>
      </c>
      <c r="X177" s="25">
        <v>99.953000000000003</v>
      </c>
      <c r="Y177" s="8"/>
      <c r="Z177" s="8"/>
      <c r="AA177" s="8">
        <v>5.9862369481022233E-4</v>
      </c>
      <c r="AB177" s="8">
        <v>7.0989212154747234E-4</v>
      </c>
      <c r="AC177" s="8">
        <v>0</v>
      </c>
      <c r="AD177" s="8">
        <v>8.6049527421417987E-4</v>
      </c>
      <c r="AE177" s="8">
        <v>1.7494862335104173E-4</v>
      </c>
      <c r="AF177" s="8">
        <v>3.9650149512314068E-4</v>
      </c>
      <c r="AG177" s="8">
        <v>1.0628716983106174E-3</v>
      </c>
      <c r="AH177" s="8">
        <v>6.5695828837382909E-3</v>
      </c>
      <c r="AI177" s="8">
        <v>0</v>
      </c>
      <c r="AJ177" s="8">
        <v>0</v>
      </c>
      <c r="AK177" s="8">
        <v>3.2184817898268927E-3</v>
      </c>
      <c r="AL177" s="8">
        <v>4.4816975935242677E-3</v>
      </c>
      <c r="AM177" s="8">
        <v>0.97069363166725187</v>
      </c>
      <c r="AN177" s="8">
        <v>0</v>
      </c>
      <c r="AO177" s="8">
        <v>1.1622890286554152E-2</v>
      </c>
      <c r="AP177" s="8">
        <v>2.3415524232630998E-4</v>
      </c>
      <c r="AQ177" s="8">
        <v>0</v>
      </c>
      <c r="AR177" s="8">
        <v>0</v>
      </c>
      <c r="AS177" s="8">
        <f>SUM(Tabela2[[#This Row],[Mg15]:[U]])</f>
        <v>1.0006237723705784</v>
      </c>
    </row>
    <row r="178" spans="2:45" x14ac:dyDescent="0.25">
      <c r="B178" s="6" t="s">
        <v>233</v>
      </c>
      <c r="C178" s="7" t="s">
        <v>220</v>
      </c>
      <c r="D178" s="8"/>
      <c r="E178" s="8"/>
      <c r="F178" s="8"/>
      <c r="G178" s="8">
        <v>2.3E-2</v>
      </c>
      <c r="H178" s="8">
        <v>0</v>
      </c>
      <c r="I178" s="8">
        <v>1.6E-2</v>
      </c>
      <c r="J178" s="8">
        <v>3.4000000000000002E-2</v>
      </c>
      <c r="K178" s="8">
        <v>0</v>
      </c>
      <c r="L178" s="8">
        <v>0</v>
      </c>
      <c r="M178" s="8">
        <v>0.57899999999999996</v>
      </c>
      <c r="N178" s="8"/>
      <c r="O178" s="8">
        <v>0.122</v>
      </c>
      <c r="P178" s="8">
        <v>0.20499999999999999</v>
      </c>
      <c r="Q178" s="8">
        <v>96.244</v>
      </c>
      <c r="R178" s="8">
        <v>0</v>
      </c>
      <c r="S178" s="8">
        <v>2.835</v>
      </c>
      <c r="T178" s="8">
        <v>0</v>
      </c>
      <c r="U178" s="8"/>
      <c r="V178" s="8"/>
      <c r="W178" s="8">
        <v>1.9E-2</v>
      </c>
      <c r="X178" s="25">
        <v>100.077</v>
      </c>
      <c r="Y178" s="8"/>
      <c r="Z178" s="8"/>
      <c r="AA178" s="8">
        <v>8.6150803788315861E-4</v>
      </c>
      <c r="AB178" s="8">
        <v>0</v>
      </c>
      <c r="AC178" s="8">
        <v>0</v>
      </c>
      <c r="AD178" s="8">
        <v>4.3074086033645706E-4</v>
      </c>
      <c r="AE178" s="8">
        <v>7.4438401204313099E-4</v>
      </c>
      <c r="AF178" s="8">
        <v>0</v>
      </c>
      <c r="AG178" s="8">
        <v>0</v>
      </c>
      <c r="AH178" s="8">
        <v>1.2166610354207253E-2</v>
      </c>
      <c r="AI178" s="8">
        <v>0</v>
      </c>
      <c r="AJ178" s="8">
        <v>0</v>
      </c>
      <c r="AK178" s="8">
        <v>1.4946954609935518E-3</v>
      </c>
      <c r="AL178" s="8">
        <v>2.3286107148085375E-3</v>
      </c>
      <c r="AM178" s="8">
        <v>0.96409318001531208</v>
      </c>
      <c r="AN178" s="8">
        <v>0</v>
      </c>
      <c r="AO178" s="8">
        <v>1.937091479595035E-2</v>
      </c>
      <c r="AP178" s="8">
        <v>0</v>
      </c>
      <c r="AQ178" s="8">
        <v>0</v>
      </c>
      <c r="AR178" s="8">
        <v>0</v>
      </c>
      <c r="AS178" s="8">
        <f>SUM(Tabela2[[#This Row],[Mg15]:[U]])</f>
        <v>1.0014906442515346</v>
      </c>
    </row>
    <row r="179" spans="2:45" x14ac:dyDescent="0.25">
      <c r="B179" s="6" t="s">
        <v>234</v>
      </c>
      <c r="C179" s="7" t="s">
        <v>220</v>
      </c>
      <c r="D179" s="8"/>
      <c r="E179" s="8"/>
      <c r="F179" s="8"/>
      <c r="G179" s="8">
        <v>5.0000000000000001E-3</v>
      </c>
      <c r="H179" s="8">
        <v>2.4E-2</v>
      </c>
      <c r="I179" s="8">
        <v>8.9999999999999993E-3</v>
      </c>
      <c r="J179" s="8">
        <v>1.9E-2</v>
      </c>
      <c r="K179" s="8">
        <v>0</v>
      </c>
      <c r="L179" s="8">
        <v>2.3E-2</v>
      </c>
      <c r="M179" s="8">
        <v>0.31</v>
      </c>
      <c r="N179" s="8"/>
      <c r="O179" s="8">
        <v>5.5E-2</v>
      </c>
      <c r="P179" s="8">
        <v>0.433</v>
      </c>
      <c r="Q179" s="8">
        <v>98.066000000000003</v>
      </c>
      <c r="R179" s="8">
        <v>0</v>
      </c>
      <c r="S179" s="8">
        <v>1.0820000000000001</v>
      </c>
      <c r="T179" s="8">
        <v>0</v>
      </c>
      <c r="U179" s="8"/>
      <c r="V179" s="8"/>
      <c r="W179" s="8">
        <v>4.2000000000000003E-2</v>
      </c>
      <c r="X179" s="25">
        <v>100.068</v>
      </c>
      <c r="Y179" s="8"/>
      <c r="Z179" s="8"/>
      <c r="AA179" s="8">
        <v>1.8672989489662244E-4</v>
      </c>
      <c r="AB179" s="8">
        <v>7.0860185398587713E-4</v>
      </c>
      <c r="AC179" s="8">
        <v>0</v>
      </c>
      <c r="AD179" s="8">
        <v>2.4157442172013273E-4</v>
      </c>
      <c r="AE179" s="8">
        <v>4.1474778118103189E-4</v>
      </c>
      <c r="AF179" s="8">
        <v>0</v>
      </c>
      <c r="AG179" s="8">
        <v>4.8803234073356566E-4</v>
      </c>
      <c r="AH179" s="8">
        <v>6.4947895076586147E-3</v>
      </c>
      <c r="AI179" s="8">
        <v>0</v>
      </c>
      <c r="AJ179" s="8">
        <v>0</v>
      </c>
      <c r="AK179" s="8">
        <v>6.7184319894196293E-4</v>
      </c>
      <c r="AL179" s="8">
        <v>4.9039188790544475E-3</v>
      </c>
      <c r="AM179" s="8">
        <v>0.97943621505341094</v>
      </c>
      <c r="AN179" s="8">
        <v>0</v>
      </c>
      <c r="AO179" s="8">
        <v>7.3711742719594553E-3</v>
      </c>
      <c r="AP179" s="8">
        <v>0</v>
      </c>
      <c r="AQ179" s="8">
        <v>0</v>
      </c>
      <c r="AR179" s="8">
        <v>0</v>
      </c>
      <c r="AS179" s="8">
        <f>SUM(Tabela2[[#This Row],[Mg15]:[U]])</f>
        <v>1.0009176272035427</v>
      </c>
    </row>
    <row r="180" spans="2:45" x14ac:dyDescent="0.25">
      <c r="B180" s="6" t="s">
        <v>235</v>
      </c>
      <c r="C180" s="7" t="s">
        <v>220</v>
      </c>
      <c r="D180" s="8"/>
      <c r="E180" s="8"/>
      <c r="F180" s="8"/>
      <c r="G180" s="8">
        <v>0</v>
      </c>
      <c r="H180" s="8">
        <v>0</v>
      </c>
      <c r="I180" s="8">
        <v>1.6E-2</v>
      </c>
      <c r="J180" s="8">
        <v>2.1000000000000001E-2</v>
      </c>
      <c r="K180" s="8">
        <v>0</v>
      </c>
      <c r="L180" s="8">
        <v>0</v>
      </c>
      <c r="M180" s="8">
        <v>0.24</v>
      </c>
      <c r="N180" s="8"/>
      <c r="O180" s="8">
        <v>4.2000000000000003E-2</v>
      </c>
      <c r="P180" s="8">
        <v>6.6000000000000003E-2</v>
      </c>
      <c r="Q180" s="8">
        <v>98.33</v>
      </c>
      <c r="R180" s="8">
        <v>0</v>
      </c>
      <c r="S180" s="8">
        <v>1.2709999999999999</v>
      </c>
      <c r="T180" s="8">
        <v>0</v>
      </c>
      <c r="U180" s="8"/>
      <c r="V180" s="8"/>
      <c r="W180" s="8">
        <v>7.8E-2</v>
      </c>
      <c r="X180" s="25">
        <v>100.06399999999999</v>
      </c>
      <c r="Y180" s="8"/>
      <c r="Z180" s="8"/>
      <c r="AA180" s="8">
        <v>0</v>
      </c>
      <c r="AB180" s="8">
        <v>0</v>
      </c>
      <c r="AC180" s="8">
        <v>0</v>
      </c>
      <c r="AD180" s="8">
        <v>4.3057808248354569E-4</v>
      </c>
      <c r="AE180" s="8">
        <v>4.5959284893598324E-4</v>
      </c>
      <c r="AF180" s="8">
        <v>0</v>
      </c>
      <c r="AG180" s="8">
        <v>0</v>
      </c>
      <c r="AH180" s="8">
        <v>5.0412487325378428E-3</v>
      </c>
      <c r="AI180" s="8">
        <v>0</v>
      </c>
      <c r="AJ180" s="8">
        <v>0</v>
      </c>
      <c r="AK180" s="8">
        <v>5.1437283381800946E-4</v>
      </c>
      <c r="AL180" s="8">
        <v>7.4941574659248013E-4</v>
      </c>
      <c r="AM180" s="8">
        <v>0.98461678180480816</v>
      </c>
      <c r="AN180" s="8">
        <v>0</v>
      </c>
      <c r="AO180" s="8">
        <v>8.6811741071364246E-3</v>
      </c>
      <c r="AP180" s="8">
        <v>0</v>
      </c>
      <c r="AQ180" s="8">
        <v>0</v>
      </c>
      <c r="AR180" s="8">
        <v>0</v>
      </c>
      <c r="AS180" s="8">
        <f>SUM(Tabela2[[#This Row],[Mg15]:[U]])</f>
        <v>1.0004931641563124</v>
      </c>
    </row>
    <row r="181" spans="2:45" x14ac:dyDescent="0.25">
      <c r="B181" s="6" t="s">
        <v>236</v>
      </c>
      <c r="C181" s="7" t="s">
        <v>220</v>
      </c>
      <c r="D181" s="8"/>
      <c r="E181" s="8"/>
      <c r="F181" s="8"/>
      <c r="G181" s="8">
        <v>1.4E-2</v>
      </c>
      <c r="H181" s="8">
        <v>0</v>
      </c>
      <c r="I181" s="8">
        <v>0</v>
      </c>
      <c r="J181" s="8">
        <v>8.9999999999999993E-3</v>
      </c>
      <c r="K181" s="8">
        <v>5.0000000000000001E-3</v>
      </c>
      <c r="L181" s="8">
        <v>0</v>
      </c>
      <c r="M181" s="8">
        <v>7.9000000000000001E-2</v>
      </c>
      <c r="N181" s="8"/>
      <c r="O181" s="8">
        <v>6.0000000000000001E-3</v>
      </c>
      <c r="P181" s="8">
        <v>0.154</v>
      </c>
      <c r="Q181" s="8">
        <v>100.27500000000001</v>
      </c>
      <c r="R181" s="8">
        <v>0</v>
      </c>
      <c r="S181" s="8">
        <v>0.21299999999999999</v>
      </c>
      <c r="T181" s="8">
        <v>8.0000000000000002E-3</v>
      </c>
      <c r="U181" s="8"/>
      <c r="V181" s="8"/>
      <c r="W181" s="8">
        <v>6.5000000000000002E-2</v>
      </c>
      <c r="X181" s="25">
        <v>100.828</v>
      </c>
      <c r="Y181" s="8"/>
      <c r="Z181" s="8"/>
      <c r="AA181" s="8">
        <v>5.1922244010181812E-4</v>
      </c>
      <c r="AB181" s="8">
        <v>0</v>
      </c>
      <c r="AC181" s="8">
        <v>0</v>
      </c>
      <c r="AD181" s="8">
        <v>0</v>
      </c>
      <c r="AE181" s="8">
        <v>1.9509877814409264E-4</v>
      </c>
      <c r="AF181" s="8">
        <v>9.358086097839716E-5</v>
      </c>
      <c r="AG181" s="8">
        <v>0</v>
      </c>
      <c r="AH181" s="8">
        <v>1.643660231866504E-3</v>
      </c>
      <c r="AI181" s="8">
        <v>0</v>
      </c>
      <c r="AJ181" s="8">
        <v>0</v>
      </c>
      <c r="AK181" s="8">
        <v>7.2784358025253148E-5</v>
      </c>
      <c r="AL181" s="8">
        <v>1.7320390196600528E-3</v>
      </c>
      <c r="AM181" s="8">
        <v>0.99456217289593885</v>
      </c>
      <c r="AN181" s="8">
        <v>0</v>
      </c>
      <c r="AO181" s="8">
        <v>1.4410219344559202E-3</v>
      </c>
      <c r="AP181" s="8">
        <v>5.1580181880145524E-5</v>
      </c>
      <c r="AQ181" s="8">
        <v>0</v>
      </c>
      <c r="AR181" s="8">
        <v>0</v>
      </c>
      <c r="AS181" s="8">
        <f>SUM(Tabela2[[#This Row],[Mg15]:[U]])</f>
        <v>1.0003111607010509</v>
      </c>
    </row>
    <row r="182" spans="2:45" x14ac:dyDescent="0.25">
      <c r="B182" s="6" t="s">
        <v>237</v>
      </c>
      <c r="C182" s="7" t="s">
        <v>220</v>
      </c>
      <c r="D182" s="8"/>
      <c r="E182" s="8"/>
      <c r="F182" s="8"/>
      <c r="G182" s="8">
        <v>0</v>
      </c>
      <c r="H182" s="8">
        <v>0</v>
      </c>
      <c r="I182" s="8">
        <v>3.6999999999999998E-2</v>
      </c>
      <c r="J182" s="8">
        <v>1.0999999999999999E-2</v>
      </c>
      <c r="K182" s="8">
        <v>5.0000000000000001E-3</v>
      </c>
      <c r="L182" s="8">
        <v>0</v>
      </c>
      <c r="M182" s="8">
        <v>0.161</v>
      </c>
      <c r="N182" s="8"/>
      <c r="O182" s="8">
        <v>0</v>
      </c>
      <c r="P182" s="8">
        <v>0.122</v>
      </c>
      <c r="Q182" s="8">
        <v>98.593000000000004</v>
      </c>
      <c r="R182" s="8">
        <v>0</v>
      </c>
      <c r="S182" s="8">
        <v>1.073</v>
      </c>
      <c r="T182" s="8">
        <v>0</v>
      </c>
      <c r="U182" s="8"/>
      <c r="V182" s="8"/>
      <c r="W182" s="8">
        <v>8.5999999999999993E-2</v>
      </c>
      <c r="X182" s="25">
        <v>100.08799999999999</v>
      </c>
      <c r="Y182" s="8"/>
      <c r="Z182" s="8"/>
      <c r="AA182" s="8">
        <v>0</v>
      </c>
      <c r="AB182" s="8">
        <v>0</v>
      </c>
      <c r="AC182" s="8">
        <v>0</v>
      </c>
      <c r="AD182" s="8">
        <v>9.951080735902452E-4</v>
      </c>
      <c r="AE182" s="8">
        <v>2.4059314105050541E-4</v>
      </c>
      <c r="AF182" s="8">
        <v>9.4420338573953806E-5</v>
      </c>
      <c r="AG182" s="8">
        <v>0</v>
      </c>
      <c r="AH182" s="8">
        <v>3.3797871403010633E-3</v>
      </c>
      <c r="AI182" s="8">
        <v>0</v>
      </c>
      <c r="AJ182" s="8">
        <v>0</v>
      </c>
      <c r="AK182" s="8">
        <v>0</v>
      </c>
      <c r="AL182" s="8">
        <v>1.3844436967709853E-3</v>
      </c>
      <c r="AM182" s="8">
        <v>0.98665169217691462</v>
      </c>
      <c r="AN182" s="8">
        <v>0</v>
      </c>
      <c r="AO182" s="8">
        <v>7.3243523206514586E-3</v>
      </c>
      <c r="AP182" s="8">
        <v>0</v>
      </c>
      <c r="AQ182" s="8">
        <v>0</v>
      </c>
      <c r="AR182" s="8">
        <v>0</v>
      </c>
      <c r="AS182" s="8">
        <f>SUM(Tabela2[[#This Row],[Mg15]:[U]])</f>
        <v>1.0000703968878528</v>
      </c>
    </row>
    <row r="183" spans="2:45" x14ac:dyDescent="0.25">
      <c r="B183" s="6" t="s">
        <v>238</v>
      </c>
      <c r="C183" s="7" t="s">
        <v>220</v>
      </c>
      <c r="D183" s="8"/>
      <c r="E183" s="8"/>
      <c r="F183" s="8"/>
      <c r="G183" s="8">
        <v>0</v>
      </c>
      <c r="H183" s="8">
        <v>5.0000000000000001E-3</v>
      </c>
      <c r="I183" s="8">
        <v>1.4E-2</v>
      </c>
      <c r="J183" s="8">
        <v>5.0000000000000001E-3</v>
      </c>
      <c r="K183" s="8">
        <v>0</v>
      </c>
      <c r="L183" s="8">
        <v>4.9000000000000002E-2</v>
      </c>
      <c r="M183" s="8">
        <v>1.056</v>
      </c>
      <c r="N183" s="8"/>
      <c r="O183" s="8">
        <v>4.8000000000000001E-2</v>
      </c>
      <c r="P183" s="8">
        <v>0.94199999999999995</v>
      </c>
      <c r="Q183" s="8">
        <v>92.647999999999996</v>
      </c>
      <c r="R183" s="8">
        <v>0</v>
      </c>
      <c r="S183" s="8">
        <v>5.0170000000000003</v>
      </c>
      <c r="T183" s="8">
        <v>6.4000000000000001E-2</v>
      </c>
      <c r="U183" s="8"/>
      <c r="V183" s="8"/>
      <c r="W183" s="8">
        <v>0.105</v>
      </c>
      <c r="X183" s="25">
        <v>99.953000000000003</v>
      </c>
      <c r="Y183" s="8"/>
      <c r="Z183" s="8"/>
      <c r="AA183" s="8">
        <v>0</v>
      </c>
      <c r="AB183" s="8">
        <v>1.484336437674967E-4</v>
      </c>
      <c r="AC183" s="8">
        <v>0</v>
      </c>
      <c r="AD183" s="8">
        <v>3.7783986432696182E-4</v>
      </c>
      <c r="AE183" s="8">
        <v>1.0974172348678158E-4</v>
      </c>
      <c r="AF183" s="8">
        <v>0</v>
      </c>
      <c r="AG183" s="8">
        <v>1.04541360669715E-3</v>
      </c>
      <c r="AH183" s="8">
        <v>2.2245317391718439E-2</v>
      </c>
      <c r="AI183" s="8">
        <v>0</v>
      </c>
      <c r="AJ183" s="8">
        <v>0</v>
      </c>
      <c r="AK183" s="8">
        <v>5.8954610555306611E-4</v>
      </c>
      <c r="AL183" s="8">
        <v>1.0726982834724603E-2</v>
      </c>
      <c r="AM183" s="8">
        <v>0.93039002876932553</v>
      </c>
      <c r="AN183" s="8">
        <v>0</v>
      </c>
      <c r="AO183" s="8">
        <v>3.4365670450248936E-2</v>
      </c>
      <c r="AP183" s="8">
        <v>4.1779437472826234E-4</v>
      </c>
      <c r="AQ183" s="8">
        <v>0</v>
      </c>
      <c r="AR183" s="8">
        <v>0</v>
      </c>
      <c r="AS183" s="8">
        <f>SUM(Tabela2[[#This Row],[Mg15]:[U]])</f>
        <v>1.0004167687645773</v>
      </c>
    </row>
    <row r="184" spans="2:45" x14ac:dyDescent="0.25">
      <c r="B184" s="6" t="s">
        <v>239</v>
      </c>
      <c r="C184" s="7" t="s">
        <v>220</v>
      </c>
      <c r="D184" s="8"/>
      <c r="E184" s="8"/>
      <c r="F184" s="8"/>
      <c r="G184" s="8">
        <v>1E-3</v>
      </c>
      <c r="H184" s="8">
        <v>0</v>
      </c>
      <c r="I184" s="8">
        <v>8.0000000000000002E-3</v>
      </c>
      <c r="J184" s="8">
        <v>1E-3</v>
      </c>
      <c r="K184" s="8">
        <v>0</v>
      </c>
      <c r="L184" s="8">
        <v>2.5999999999999999E-2</v>
      </c>
      <c r="M184" s="8">
        <v>0.13900000000000001</v>
      </c>
      <c r="N184" s="8"/>
      <c r="O184" s="8">
        <v>0</v>
      </c>
      <c r="P184" s="8">
        <v>0.13900000000000001</v>
      </c>
      <c r="Q184" s="8">
        <v>99.379000000000005</v>
      </c>
      <c r="R184" s="8">
        <v>0</v>
      </c>
      <c r="S184" s="8">
        <v>0.58599999999999997</v>
      </c>
      <c r="T184" s="8">
        <v>0</v>
      </c>
      <c r="U184" s="8"/>
      <c r="V184" s="8"/>
      <c r="W184" s="8">
        <v>7.1999999999999995E-2</v>
      </c>
      <c r="X184" s="25">
        <v>100.351</v>
      </c>
      <c r="Y184" s="8"/>
      <c r="Z184" s="8"/>
      <c r="AA184" s="8">
        <v>3.7294432058021588E-5</v>
      </c>
      <c r="AB184" s="8">
        <v>0</v>
      </c>
      <c r="AC184" s="8">
        <v>0</v>
      </c>
      <c r="AD184" s="8">
        <v>2.1443643356351406E-4</v>
      </c>
      <c r="AE184" s="8">
        <v>2.1798701266839395E-5</v>
      </c>
      <c r="AF184" s="8">
        <v>0</v>
      </c>
      <c r="AG184" s="8">
        <v>5.5092726265264366E-4</v>
      </c>
      <c r="AH184" s="8">
        <v>2.9081602648789091E-3</v>
      </c>
      <c r="AI184" s="8">
        <v>0</v>
      </c>
      <c r="AJ184" s="8">
        <v>0</v>
      </c>
      <c r="AK184" s="8">
        <v>0</v>
      </c>
      <c r="AL184" s="8">
        <v>1.5720643917218563E-3</v>
      </c>
      <c r="AM184" s="8">
        <v>0.9911798594084269</v>
      </c>
      <c r="AN184" s="8">
        <v>0</v>
      </c>
      <c r="AO184" s="8">
        <v>3.9866415035152173E-3</v>
      </c>
      <c r="AP184" s="8">
        <v>0</v>
      </c>
      <c r="AQ184" s="8">
        <v>0</v>
      </c>
      <c r="AR184" s="8">
        <v>0</v>
      </c>
      <c r="AS184" s="8">
        <f>SUM(Tabela2[[#This Row],[Mg15]:[U]])</f>
        <v>1.0004711823980839</v>
      </c>
    </row>
    <row r="185" spans="2:45" x14ac:dyDescent="0.25">
      <c r="B185" s="6" t="s">
        <v>240</v>
      </c>
      <c r="C185" s="7" t="s">
        <v>220</v>
      </c>
      <c r="D185" s="8"/>
      <c r="E185" s="8"/>
      <c r="F185" s="8"/>
      <c r="G185" s="8">
        <v>0</v>
      </c>
      <c r="H185" s="8">
        <v>0</v>
      </c>
      <c r="I185" s="8">
        <v>6.0000000000000001E-3</v>
      </c>
      <c r="J185" s="8">
        <v>2.9000000000000001E-2</v>
      </c>
      <c r="K185" s="8">
        <v>0</v>
      </c>
      <c r="L185" s="8">
        <v>2.5999999999999999E-2</v>
      </c>
      <c r="M185" s="8">
        <v>0.26100000000000001</v>
      </c>
      <c r="N185" s="8"/>
      <c r="O185" s="8">
        <v>0</v>
      </c>
      <c r="P185" s="8">
        <v>0.15</v>
      </c>
      <c r="Q185" s="8">
        <v>99.397000000000006</v>
      </c>
      <c r="R185" s="8">
        <v>0</v>
      </c>
      <c r="S185" s="8">
        <v>1.4730000000000001</v>
      </c>
      <c r="T185" s="8">
        <v>4.7E-2</v>
      </c>
      <c r="U185" s="8"/>
      <c r="V185" s="8"/>
      <c r="W185" s="8">
        <v>6.3E-2</v>
      </c>
      <c r="X185" s="25">
        <v>101.452</v>
      </c>
      <c r="Y185" s="8"/>
      <c r="Z185" s="8"/>
      <c r="AA185" s="8">
        <v>0</v>
      </c>
      <c r="AB185" s="8">
        <v>0</v>
      </c>
      <c r="AC185" s="8">
        <v>0</v>
      </c>
      <c r="AD185" s="8">
        <v>1.5923124306981359E-4</v>
      </c>
      <c r="AE185" s="8">
        <v>6.2588863299637505E-4</v>
      </c>
      <c r="AF185" s="8">
        <v>0</v>
      </c>
      <c r="AG185" s="8">
        <v>5.4545975181185407E-4</v>
      </c>
      <c r="AH185" s="8">
        <v>5.4064537220765672E-3</v>
      </c>
      <c r="AI185" s="8">
        <v>0</v>
      </c>
      <c r="AJ185" s="8">
        <v>0</v>
      </c>
      <c r="AK185" s="8">
        <v>0</v>
      </c>
      <c r="AL185" s="8">
        <v>1.6796362387376533E-3</v>
      </c>
      <c r="AM185" s="8">
        <v>0.98152094052007621</v>
      </c>
      <c r="AN185" s="8">
        <v>0</v>
      </c>
      <c r="AO185" s="8">
        <v>9.9215782310406592E-3</v>
      </c>
      <c r="AP185" s="8">
        <v>3.0170170631629357E-4</v>
      </c>
      <c r="AQ185" s="8">
        <v>0</v>
      </c>
      <c r="AR185" s="8">
        <v>0</v>
      </c>
      <c r="AS185" s="8">
        <f>SUM(Tabela2[[#This Row],[Mg15]:[U]])</f>
        <v>1.0001608900461254</v>
      </c>
    </row>
    <row r="186" spans="2:45" x14ac:dyDescent="0.25">
      <c r="B186" s="6" t="s">
        <v>241</v>
      </c>
      <c r="C186" s="7" t="s">
        <v>220</v>
      </c>
      <c r="D186" s="8"/>
      <c r="E186" s="8"/>
      <c r="F186" s="8"/>
      <c r="G186" s="8">
        <v>2.1999999999999999E-2</v>
      </c>
      <c r="H186" s="8">
        <v>1.2999999999999999E-2</v>
      </c>
      <c r="I186" s="8">
        <v>0</v>
      </c>
      <c r="J186" s="8">
        <v>0</v>
      </c>
      <c r="K186" s="8">
        <v>0</v>
      </c>
      <c r="L186" s="8">
        <v>1.0999999999999999E-2</v>
      </c>
      <c r="M186" s="8">
        <v>3.3000000000000002E-2</v>
      </c>
      <c r="N186" s="8"/>
      <c r="O186" s="8">
        <v>7.1999999999999995E-2</v>
      </c>
      <c r="P186" s="8">
        <v>0.59499999999999997</v>
      </c>
      <c r="Q186" s="8">
        <v>100.69499999999999</v>
      </c>
      <c r="R186" s="8">
        <v>0</v>
      </c>
      <c r="S186" s="8">
        <v>6.8000000000000005E-2</v>
      </c>
      <c r="T186" s="8">
        <v>0</v>
      </c>
      <c r="U186" s="8"/>
      <c r="V186" s="8"/>
      <c r="W186" s="8">
        <v>4.2000000000000003E-2</v>
      </c>
      <c r="X186" s="25">
        <v>101.551</v>
      </c>
      <c r="Y186" s="8"/>
      <c r="Z186" s="8"/>
      <c r="AA186" s="8">
        <v>8.0808711023118928E-4</v>
      </c>
      <c r="AB186" s="8">
        <v>3.7750790054204265E-4</v>
      </c>
      <c r="AC186" s="8">
        <v>0</v>
      </c>
      <c r="AD186" s="8">
        <v>0</v>
      </c>
      <c r="AE186" s="8">
        <v>0</v>
      </c>
      <c r="AF186" s="8">
        <v>0</v>
      </c>
      <c r="AG186" s="8">
        <v>2.2956469693546165E-4</v>
      </c>
      <c r="AH186" s="8">
        <v>6.8000010005516006E-4</v>
      </c>
      <c r="AI186" s="8">
        <v>0</v>
      </c>
      <c r="AJ186" s="8">
        <v>0</v>
      </c>
      <c r="AK186" s="8">
        <v>8.6502644029696249E-4</v>
      </c>
      <c r="AL186" s="8">
        <v>6.6277176253399369E-3</v>
      </c>
      <c r="AM186" s="8">
        <v>0.98913883520510126</v>
      </c>
      <c r="AN186" s="8">
        <v>0</v>
      </c>
      <c r="AO186" s="8">
        <v>4.556275551275326E-4</v>
      </c>
      <c r="AP186" s="8">
        <v>0</v>
      </c>
      <c r="AQ186" s="8">
        <v>0</v>
      </c>
      <c r="AR186" s="8">
        <v>0</v>
      </c>
      <c r="AS186" s="8">
        <f>SUM(Tabela2[[#This Row],[Mg15]:[U]])</f>
        <v>0.99918236663362958</v>
      </c>
    </row>
    <row r="187" spans="2:45" x14ac:dyDescent="0.25">
      <c r="B187" s="6" t="s">
        <v>242</v>
      </c>
      <c r="C187" s="7" t="s">
        <v>220</v>
      </c>
      <c r="D187" s="8"/>
      <c r="E187" s="8"/>
      <c r="F187" s="8"/>
      <c r="G187" s="8">
        <v>6.0000000000000001E-3</v>
      </c>
      <c r="H187" s="8">
        <v>2.1000000000000001E-2</v>
      </c>
      <c r="I187" s="8">
        <v>0</v>
      </c>
      <c r="J187" s="8">
        <v>0.01</v>
      </c>
      <c r="K187" s="8">
        <v>0</v>
      </c>
      <c r="L187" s="8">
        <v>5.6000000000000001E-2</v>
      </c>
      <c r="M187" s="8">
        <v>0.159</v>
      </c>
      <c r="N187" s="8"/>
      <c r="O187" s="8">
        <v>9.2999999999999999E-2</v>
      </c>
      <c r="P187" s="8">
        <v>0.90900000000000003</v>
      </c>
      <c r="Q187" s="8">
        <v>99.713999999999999</v>
      </c>
      <c r="R187" s="8">
        <v>0</v>
      </c>
      <c r="S187" s="8">
        <v>0.314</v>
      </c>
      <c r="T187" s="8">
        <v>0</v>
      </c>
      <c r="U187" s="8"/>
      <c r="V187" s="8"/>
      <c r="W187" s="8">
        <v>8.5000000000000006E-2</v>
      </c>
      <c r="X187" s="25">
        <v>101.367</v>
      </c>
      <c r="Y187" s="8"/>
      <c r="Z187" s="8"/>
      <c r="AA187" s="8">
        <v>2.2063949342702934E-4</v>
      </c>
      <c r="AB187" s="8">
        <v>6.105180244327515E-4</v>
      </c>
      <c r="AC187" s="8">
        <v>0</v>
      </c>
      <c r="AD187" s="8">
        <v>0</v>
      </c>
      <c r="AE187" s="8">
        <v>2.1494068236065664E-4</v>
      </c>
      <c r="AF187" s="8">
        <v>0</v>
      </c>
      <c r="AG187" s="8">
        <v>1.170029863018279E-3</v>
      </c>
      <c r="AH187" s="8">
        <v>3.2801119303707675E-3</v>
      </c>
      <c r="AI187" s="8">
        <v>0</v>
      </c>
      <c r="AJ187" s="8">
        <v>0</v>
      </c>
      <c r="AK187" s="8">
        <v>1.1186039205621488E-3</v>
      </c>
      <c r="AL187" s="8">
        <v>1.0136952634322943E-2</v>
      </c>
      <c r="AM187" s="8">
        <v>0.98062280322710194</v>
      </c>
      <c r="AN187" s="8">
        <v>0</v>
      </c>
      <c r="AO187" s="8">
        <v>2.1063339087432531E-3</v>
      </c>
      <c r="AP187" s="8">
        <v>0</v>
      </c>
      <c r="AQ187" s="8">
        <v>0</v>
      </c>
      <c r="AR187" s="8">
        <v>0</v>
      </c>
      <c r="AS187" s="8">
        <f>SUM(Tabela2[[#This Row],[Mg15]:[U]])</f>
        <v>0.99948093368433977</v>
      </c>
    </row>
    <row r="188" spans="2:45" x14ac:dyDescent="0.25">
      <c r="B188" s="6" t="s">
        <v>243</v>
      </c>
      <c r="C188" s="7" t="s">
        <v>220</v>
      </c>
      <c r="D188" s="8"/>
      <c r="E188" s="8"/>
      <c r="F188" s="8"/>
      <c r="G188" s="8">
        <v>5.3999999999999999E-2</v>
      </c>
      <c r="H188" s="8">
        <v>0</v>
      </c>
      <c r="I188" s="8">
        <v>7.5139799999999979E-2</v>
      </c>
      <c r="J188" s="8"/>
      <c r="K188" s="8">
        <v>0.125</v>
      </c>
      <c r="L188" s="8">
        <v>2.1999999999999999E-2</v>
      </c>
      <c r="M188" s="8">
        <v>0.35199999999999998</v>
      </c>
      <c r="N188" s="8"/>
      <c r="O188" s="8">
        <v>7.0000000000000001E-3</v>
      </c>
      <c r="P188" s="8">
        <v>5.7000000000000002E-2</v>
      </c>
      <c r="Q188" s="8">
        <v>98.058999999999997</v>
      </c>
      <c r="R188" s="8"/>
      <c r="S188" s="8">
        <v>1.8540000000000001</v>
      </c>
      <c r="T188" s="8">
        <v>0</v>
      </c>
      <c r="U188" s="8"/>
      <c r="V188" s="8"/>
      <c r="W188" s="8"/>
      <c r="X188" s="25">
        <v>100.6051398</v>
      </c>
      <c r="Y188" s="8"/>
      <c r="Z188" s="8"/>
      <c r="AA188" s="8">
        <v>6.0239035920462607E-3</v>
      </c>
      <c r="AB188" s="8">
        <v>0</v>
      </c>
      <c r="AC188" s="8">
        <v>0</v>
      </c>
      <c r="AD188" s="8">
        <v>6.0244704481768998E-3</v>
      </c>
      <c r="AE188" s="8">
        <v>0</v>
      </c>
      <c r="AF188" s="8">
        <v>7.0369729229830882E-3</v>
      </c>
      <c r="AG188" s="8">
        <v>1.394388691117073E-3</v>
      </c>
      <c r="AH188" s="8">
        <v>2.2028577555882285E-2</v>
      </c>
      <c r="AI188" s="8">
        <v>0</v>
      </c>
      <c r="AJ188" s="8">
        <v>0</v>
      </c>
      <c r="AK188" s="8">
        <v>2.554134010593285E-4</v>
      </c>
      <c r="AL188" s="8">
        <v>1.9282824172070015E-3</v>
      </c>
      <c r="AM188" s="8">
        <v>2.925402049937138</v>
      </c>
      <c r="AN188" s="8">
        <v>0</v>
      </c>
      <c r="AO188" s="8">
        <v>3.7727632458959402E-2</v>
      </c>
      <c r="AP188" s="8">
        <v>0</v>
      </c>
      <c r="AQ188" s="8">
        <v>0</v>
      </c>
      <c r="AR188" s="8">
        <v>0</v>
      </c>
      <c r="AS188" s="8">
        <f>SUM(Tabela2[[#This Row],[Mg15]:[U]])</f>
        <v>3.0078216914245695</v>
      </c>
    </row>
    <row r="189" spans="2:45" x14ac:dyDescent="0.25">
      <c r="B189" s="6" t="s">
        <v>244</v>
      </c>
      <c r="C189" s="7" t="s">
        <v>220</v>
      </c>
      <c r="D189" s="8"/>
      <c r="E189" s="8"/>
      <c r="F189" s="8"/>
      <c r="G189" s="8">
        <v>3.2000000000000001E-2</v>
      </c>
      <c r="H189" s="8">
        <v>0</v>
      </c>
      <c r="I189" s="8">
        <v>7.4455200000000055E-2</v>
      </c>
      <c r="J189" s="8"/>
      <c r="K189" s="8">
        <v>0.11700000000000001</v>
      </c>
      <c r="L189" s="8">
        <v>3.4000000000000002E-2</v>
      </c>
      <c r="M189" s="8">
        <v>0.152</v>
      </c>
      <c r="N189" s="8"/>
      <c r="O189" s="8">
        <v>0</v>
      </c>
      <c r="P189" s="8">
        <v>2.5999999999999999E-2</v>
      </c>
      <c r="Q189" s="8">
        <v>98.915999999999997</v>
      </c>
      <c r="R189" s="8"/>
      <c r="S189" s="8">
        <v>1.042</v>
      </c>
      <c r="T189" s="8">
        <v>0</v>
      </c>
      <c r="U189" s="8"/>
      <c r="V189" s="8"/>
      <c r="W189" s="8"/>
      <c r="X189" s="25">
        <v>100.39345520000001</v>
      </c>
      <c r="Y189" s="8"/>
      <c r="Z189" s="8"/>
      <c r="AA189" s="8">
        <v>3.5747689909727876E-3</v>
      </c>
      <c r="AB189" s="8">
        <v>0</v>
      </c>
      <c r="AC189" s="8">
        <v>0</v>
      </c>
      <c r="AD189" s="8">
        <v>5.9780236522070799E-3</v>
      </c>
      <c r="AE189" s="8">
        <v>0</v>
      </c>
      <c r="AF189" s="8">
        <v>6.5959215178823197E-3</v>
      </c>
      <c r="AG189" s="8">
        <v>2.1580119184902821E-3</v>
      </c>
      <c r="AH189" s="8">
        <v>9.5257927795190326E-3</v>
      </c>
      <c r="AI189" s="8">
        <v>0</v>
      </c>
      <c r="AJ189" s="8">
        <v>0</v>
      </c>
      <c r="AK189" s="8">
        <v>0</v>
      </c>
      <c r="AL189" s="8">
        <v>8.8081131368018958E-4</v>
      </c>
      <c r="AM189" s="8">
        <v>2.955142297479008</v>
      </c>
      <c r="AN189" s="8">
        <v>0</v>
      </c>
      <c r="AO189" s="8">
        <v>2.1233974552331669E-2</v>
      </c>
      <c r="AP189" s="8">
        <v>0</v>
      </c>
      <c r="AQ189" s="8">
        <v>0</v>
      </c>
      <c r="AR189" s="8">
        <v>0</v>
      </c>
      <c r="AS189" s="8">
        <f>SUM(Tabela2[[#This Row],[Mg15]:[U]])</f>
        <v>3.0050896022040914</v>
      </c>
    </row>
    <row r="190" spans="2:45" x14ac:dyDescent="0.25">
      <c r="B190" s="6" t="s">
        <v>245</v>
      </c>
      <c r="C190" s="7" t="s">
        <v>220</v>
      </c>
      <c r="D190" s="8"/>
      <c r="E190" s="8"/>
      <c r="F190" s="8"/>
      <c r="G190" s="8">
        <v>0.06</v>
      </c>
      <c r="H190" s="8">
        <v>0</v>
      </c>
      <c r="I190" s="8">
        <v>6.2066599999999972E-2</v>
      </c>
      <c r="J190" s="8"/>
      <c r="K190" s="8">
        <v>0.13800000000000001</v>
      </c>
      <c r="L190" s="8">
        <v>4.0000000000000001E-3</v>
      </c>
      <c r="M190" s="8">
        <v>0.16400000000000001</v>
      </c>
      <c r="N190" s="8"/>
      <c r="O190" s="8">
        <v>0</v>
      </c>
      <c r="P190" s="8">
        <v>2.7E-2</v>
      </c>
      <c r="Q190" s="8">
        <v>98.453000000000003</v>
      </c>
      <c r="R190" s="8"/>
      <c r="S190" s="8">
        <v>0.996</v>
      </c>
      <c r="T190" s="8">
        <v>0</v>
      </c>
      <c r="U190" s="8"/>
      <c r="V190" s="8"/>
      <c r="W190" s="8"/>
      <c r="X190" s="25">
        <v>99.904066599999993</v>
      </c>
      <c r="Y190" s="8"/>
      <c r="Z190" s="8"/>
      <c r="AA190" s="8">
        <v>6.7325105669987853E-3</v>
      </c>
      <c r="AB190" s="8">
        <v>0</v>
      </c>
      <c r="AC190" s="8">
        <v>0</v>
      </c>
      <c r="AD190" s="8">
        <v>5.0055100712563779E-3</v>
      </c>
      <c r="AE190" s="8">
        <v>0</v>
      </c>
      <c r="AF190" s="8">
        <v>7.8144154001093778E-3</v>
      </c>
      <c r="AG190" s="8">
        <v>2.5501322458263131E-4</v>
      </c>
      <c r="AH190" s="8">
        <v>1.0323552709984708E-2</v>
      </c>
      <c r="AI190" s="8">
        <v>0</v>
      </c>
      <c r="AJ190" s="8">
        <v>0</v>
      </c>
      <c r="AK190" s="8">
        <v>0</v>
      </c>
      <c r="AL190" s="8">
        <v>9.187579079372077E-4</v>
      </c>
      <c r="AM190" s="8">
        <v>2.954395247740635</v>
      </c>
      <c r="AN190" s="8">
        <v>0</v>
      </c>
      <c r="AO190" s="8">
        <v>2.0386876950338178E-2</v>
      </c>
      <c r="AP190" s="8">
        <v>0</v>
      </c>
      <c r="AQ190" s="8">
        <v>0</v>
      </c>
      <c r="AR190" s="8">
        <v>0</v>
      </c>
      <c r="AS190" s="8">
        <f>SUM(Tabela2[[#This Row],[Mg15]:[U]])</f>
        <v>3.0058318845718426</v>
      </c>
    </row>
    <row r="191" spans="2:45" x14ac:dyDescent="0.25">
      <c r="B191" s="6" t="s">
        <v>246</v>
      </c>
      <c r="C191" s="7" t="s">
        <v>220</v>
      </c>
      <c r="D191" s="8"/>
      <c r="E191" s="8"/>
      <c r="F191" s="8"/>
      <c r="G191" s="8">
        <v>0.04</v>
      </c>
      <c r="H191" s="8">
        <v>0</v>
      </c>
      <c r="I191" s="8">
        <v>9.9258599999999975E-2</v>
      </c>
      <c r="J191" s="8"/>
      <c r="K191" s="8">
        <v>0.11600000000000001</v>
      </c>
      <c r="L191" s="8">
        <v>5.6000000000000001E-2</v>
      </c>
      <c r="M191" s="8">
        <v>0.22800000000000001</v>
      </c>
      <c r="N191" s="8"/>
      <c r="O191" s="8">
        <v>0</v>
      </c>
      <c r="P191" s="8">
        <v>0.01</v>
      </c>
      <c r="Q191" s="8">
        <v>98.813000000000002</v>
      </c>
      <c r="R191" s="8"/>
      <c r="S191" s="8">
        <v>0.85699999999999998</v>
      </c>
      <c r="T191" s="8">
        <v>2.4E-2</v>
      </c>
      <c r="U191" s="8"/>
      <c r="V191" s="8"/>
      <c r="W191" s="8"/>
      <c r="X191" s="25">
        <v>100.2432586</v>
      </c>
      <c r="Y191" s="8"/>
      <c r="Z191" s="8"/>
      <c r="AA191" s="8">
        <v>4.4733851742183193E-3</v>
      </c>
      <c r="AB191" s="8">
        <v>0</v>
      </c>
      <c r="AC191" s="8">
        <v>0</v>
      </c>
      <c r="AD191" s="8">
        <v>7.9782756812999643E-3</v>
      </c>
      <c r="AE191" s="8">
        <v>0</v>
      </c>
      <c r="AF191" s="8">
        <v>6.5467522482178606E-3</v>
      </c>
      <c r="AG191" s="8">
        <v>3.5582892445882529E-3</v>
      </c>
      <c r="AH191" s="8">
        <v>1.4304434317356115E-2</v>
      </c>
      <c r="AI191" s="8">
        <v>0</v>
      </c>
      <c r="AJ191" s="8">
        <v>0</v>
      </c>
      <c r="AK191" s="8">
        <v>0</v>
      </c>
      <c r="AL191" s="8">
        <v>3.3914688726208701E-4</v>
      </c>
      <c r="AM191" s="8">
        <v>2.9553181163687801</v>
      </c>
      <c r="AN191" s="8">
        <v>0</v>
      </c>
      <c r="AO191" s="8">
        <v>1.7483271206039951E-2</v>
      </c>
      <c r="AP191" s="8">
        <v>4.6661103842877874E-4</v>
      </c>
      <c r="AQ191" s="8">
        <v>0</v>
      </c>
      <c r="AR191" s="8">
        <v>0</v>
      </c>
      <c r="AS191" s="8">
        <f>SUM(Tabela2[[#This Row],[Mg15]:[U]])</f>
        <v>3.0104682821661912</v>
      </c>
    </row>
    <row r="192" spans="2:45" x14ac:dyDescent="0.25">
      <c r="B192" s="6" t="s">
        <v>247</v>
      </c>
      <c r="C192" s="7" t="s">
        <v>220</v>
      </c>
      <c r="D192" s="8"/>
      <c r="E192" s="8"/>
      <c r="F192" s="8"/>
      <c r="G192" s="8">
        <v>3.6999999999999998E-2</v>
      </c>
      <c r="H192" s="8">
        <v>0</v>
      </c>
      <c r="I192" s="8">
        <v>7.661399999999996E-2</v>
      </c>
      <c r="J192" s="8"/>
      <c r="K192" s="8">
        <v>2.1999999999999999E-2</v>
      </c>
      <c r="L192" s="8">
        <v>0</v>
      </c>
      <c r="M192" s="8">
        <v>0.30599999999999999</v>
      </c>
      <c r="N192" s="8"/>
      <c r="O192" s="8">
        <v>4.3999999999999997E-2</v>
      </c>
      <c r="P192" s="8">
        <v>0.20899999999999999</v>
      </c>
      <c r="Q192" s="8">
        <v>97.87</v>
      </c>
      <c r="R192" s="8"/>
      <c r="S192" s="8">
        <v>1.84</v>
      </c>
      <c r="T192" s="8">
        <v>3.9E-2</v>
      </c>
      <c r="U192" s="8"/>
      <c r="V192" s="8"/>
      <c r="W192" s="8"/>
      <c r="X192" s="25">
        <v>100.44361400000001</v>
      </c>
      <c r="Y192" s="8"/>
      <c r="Z192" s="8"/>
      <c r="AA192" s="8">
        <v>4.1356319274179487E-3</v>
      </c>
      <c r="AB192" s="8">
        <v>0</v>
      </c>
      <c r="AC192" s="8">
        <v>0</v>
      </c>
      <c r="AD192" s="8">
        <v>6.1547849545468226E-3</v>
      </c>
      <c r="AE192" s="8">
        <v>0</v>
      </c>
      <c r="AF192" s="8">
        <v>1.2409504768639012E-3</v>
      </c>
      <c r="AG192" s="8">
        <v>0</v>
      </c>
      <c r="AH192" s="8">
        <v>1.9187620490257601E-2</v>
      </c>
      <c r="AI192" s="8">
        <v>0</v>
      </c>
      <c r="AJ192" s="8">
        <v>0</v>
      </c>
      <c r="AK192" s="8">
        <v>1.6086227970005052E-3</v>
      </c>
      <c r="AL192" s="8">
        <v>7.0843168035185098E-3</v>
      </c>
      <c r="AM192" s="8">
        <v>2.9255235077616559</v>
      </c>
      <c r="AN192" s="8">
        <v>0</v>
      </c>
      <c r="AO192" s="8">
        <v>3.7516606512694742E-2</v>
      </c>
      <c r="AP192" s="8">
        <v>7.5783075540095742E-4</v>
      </c>
      <c r="AQ192" s="8">
        <v>0</v>
      </c>
      <c r="AR192" s="8">
        <v>0</v>
      </c>
      <c r="AS192" s="8">
        <f>SUM(Tabela2[[#This Row],[Mg15]:[U]])</f>
        <v>3.0032098724793572</v>
      </c>
    </row>
    <row r="193" spans="2:45" x14ac:dyDescent="0.25">
      <c r="B193" s="6" t="s">
        <v>248</v>
      </c>
      <c r="C193" s="7" t="s">
        <v>220</v>
      </c>
      <c r="D193" s="8"/>
      <c r="E193" s="8"/>
      <c r="F193" s="8"/>
      <c r="G193" s="8">
        <v>1.7999999999999999E-2</v>
      </c>
      <c r="H193" s="8">
        <v>7.0000000000000001E-3</v>
      </c>
      <c r="I193" s="8">
        <v>0.12458880000000006</v>
      </c>
      <c r="J193" s="8"/>
      <c r="K193" s="8">
        <v>0</v>
      </c>
      <c r="L193" s="8">
        <v>1E-3</v>
      </c>
      <c r="M193" s="8">
        <v>0.433</v>
      </c>
      <c r="N193" s="8"/>
      <c r="O193" s="8">
        <v>4.2999999999999997E-2</v>
      </c>
      <c r="P193" s="8">
        <v>0.48399999999999999</v>
      </c>
      <c r="Q193" s="8">
        <v>97.103999999999999</v>
      </c>
      <c r="R193" s="8"/>
      <c r="S193" s="8">
        <v>2.504</v>
      </c>
      <c r="T193" s="8">
        <v>0</v>
      </c>
      <c r="U193" s="8"/>
      <c r="V193" s="8"/>
      <c r="W193" s="8"/>
      <c r="X193" s="25">
        <v>100.71858880000001</v>
      </c>
      <c r="Y193" s="8"/>
      <c r="Z193" s="8"/>
      <c r="AA193" s="8">
        <v>2.0061738616170702E-3</v>
      </c>
      <c r="AB193" s="8">
        <v>6.167956423389964E-4</v>
      </c>
      <c r="AC193" s="8">
        <v>0</v>
      </c>
      <c r="AD193" s="8">
        <v>9.9802094609971557E-3</v>
      </c>
      <c r="AE193" s="8">
        <v>0</v>
      </c>
      <c r="AF193" s="8">
        <v>0</v>
      </c>
      <c r="AG193" s="8">
        <v>6.3324676635997197E-5</v>
      </c>
      <c r="AH193" s="8">
        <v>2.7073443465069319E-2</v>
      </c>
      <c r="AI193" s="8">
        <v>0</v>
      </c>
      <c r="AJ193" s="8">
        <v>0</v>
      </c>
      <c r="AK193" s="8">
        <v>1.5675662534724087E-3</v>
      </c>
      <c r="AL193" s="8">
        <v>1.6358857031798058E-2</v>
      </c>
      <c r="AM193" s="8">
        <v>2.8943232362179381</v>
      </c>
      <c r="AN193" s="8">
        <v>0</v>
      </c>
      <c r="AO193" s="8">
        <v>5.0909163019942326E-2</v>
      </c>
      <c r="AP193" s="8">
        <v>0</v>
      </c>
      <c r="AQ193" s="8">
        <v>0</v>
      </c>
      <c r="AR193" s="8">
        <v>0</v>
      </c>
      <c r="AS193" s="8">
        <f>SUM(Tabela2[[#This Row],[Mg15]:[U]])</f>
        <v>3.0028987696298093</v>
      </c>
    </row>
    <row r="194" spans="2:45" x14ac:dyDescent="0.25">
      <c r="B194" s="6" t="s">
        <v>249</v>
      </c>
      <c r="C194" s="7" t="s">
        <v>220</v>
      </c>
      <c r="D194" s="8"/>
      <c r="E194" s="8"/>
      <c r="F194" s="8"/>
      <c r="G194" s="8">
        <v>2.4E-2</v>
      </c>
      <c r="H194" s="8">
        <v>0</v>
      </c>
      <c r="I194" s="8">
        <v>7.5664599999999971E-2</v>
      </c>
      <c r="J194" s="8"/>
      <c r="K194" s="8">
        <v>0.13600000000000001</v>
      </c>
      <c r="L194" s="8">
        <v>1.7999999999999999E-2</v>
      </c>
      <c r="M194" s="8">
        <v>0.19700000000000001</v>
      </c>
      <c r="N194" s="8"/>
      <c r="O194" s="8">
        <v>0</v>
      </c>
      <c r="P194" s="8">
        <v>3.5999999999999997E-2</v>
      </c>
      <c r="Q194" s="8">
        <v>100.04300000000001</v>
      </c>
      <c r="R194" s="8"/>
      <c r="S194" s="8">
        <v>0.95499999999999996</v>
      </c>
      <c r="T194" s="8">
        <v>1.4999999999999999E-2</v>
      </c>
      <c r="U194" s="8"/>
      <c r="V194" s="8"/>
      <c r="W194" s="8"/>
      <c r="X194" s="25">
        <v>101.4996646</v>
      </c>
      <c r="Y194" s="8"/>
      <c r="Z194" s="8"/>
      <c r="AA194" s="8">
        <v>2.6511288107442391E-3</v>
      </c>
      <c r="AB194" s="8">
        <v>0</v>
      </c>
      <c r="AC194" s="8">
        <v>0</v>
      </c>
      <c r="AD194" s="8">
        <v>6.0072667761329485E-3</v>
      </c>
      <c r="AE194" s="8">
        <v>0</v>
      </c>
      <c r="AF194" s="8">
        <v>7.5814122051237678E-3</v>
      </c>
      <c r="AG194" s="8">
        <v>1.1297153009925866E-3</v>
      </c>
      <c r="AH194" s="8">
        <v>1.2208023369388532E-2</v>
      </c>
      <c r="AI194" s="8">
        <v>0</v>
      </c>
      <c r="AJ194" s="8">
        <v>0</v>
      </c>
      <c r="AK194" s="8">
        <v>0</v>
      </c>
      <c r="AL194" s="8">
        <v>1.2059619937179141E-3</v>
      </c>
      <c r="AM194" s="8">
        <v>2.9554263604950184</v>
      </c>
      <c r="AN194" s="8">
        <v>0</v>
      </c>
      <c r="AO194" s="8">
        <v>1.9243697840846213E-2</v>
      </c>
      <c r="AP194" s="8">
        <v>2.8805691868229682E-4</v>
      </c>
      <c r="AQ194" s="8">
        <v>0</v>
      </c>
      <c r="AR194" s="8">
        <v>0</v>
      </c>
      <c r="AS194" s="8">
        <f>SUM(Tabela2[[#This Row],[Mg15]:[U]])</f>
        <v>3.0057416237106471</v>
      </c>
    </row>
    <row r="195" spans="2:45" x14ac:dyDescent="0.25">
      <c r="B195" s="6" t="s">
        <v>250</v>
      </c>
      <c r="C195" s="7" t="s">
        <v>220</v>
      </c>
      <c r="D195" s="8"/>
      <c r="E195" s="8"/>
      <c r="F195" s="8"/>
      <c r="G195" s="8">
        <v>1.6E-2</v>
      </c>
      <c r="H195" s="8">
        <v>0</v>
      </c>
      <c r="I195" s="8">
        <v>0.1004178</v>
      </c>
      <c r="J195" s="8"/>
      <c r="K195" s="8">
        <v>0.113</v>
      </c>
      <c r="L195" s="8">
        <v>0</v>
      </c>
      <c r="M195" s="8">
        <v>0.23</v>
      </c>
      <c r="N195" s="8"/>
      <c r="O195" s="8">
        <v>0.03</v>
      </c>
      <c r="P195" s="8">
        <v>0.08</v>
      </c>
      <c r="Q195" s="8">
        <v>99.049000000000007</v>
      </c>
      <c r="R195" s="8"/>
      <c r="S195" s="8">
        <v>1.4570000000000001</v>
      </c>
      <c r="T195" s="8">
        <v>0</v>
      </c>
      <c r="U195" s="8"/>
      <c r="V195" s="8"/>
      <c r="W195" s="8"/>
      <c r="X195" s="25">
        <v>101.0754178</v>
      </c>
      <c r="Y195" s="8"/>
      <c r="Z195" s="8"/>
      <c r="AA195" s="8">
        <v>1.7760087829748802E-3</v>
      </c>
      <c r="AB195" s="8">
        <v>0</v>
      </c>
      <c r="AC195" s="8">
        <v>0</v>
      </c>
      <c r="AD195" s="8">
        <v>8.0112524919215191E-3</v>
      </c>
      <c r="AE195" s="8">
        <v>0</v>
      </c>
      <c r="AF195" s="8">
        <v>6.3298757324444605E-3</v>
      </c>
      <c r="AG195" s="8">
        <v>0</v>
      </c>
      <c r="AH195" s="8">
        <v>1.4322291238324193E-2</v>
      </c>
      <c r="AI195" s="8">
        <v>0</v>
      </c>
      <c r="AJ195" s="8">
        <v>0</v>
      </c>
      <c r="AK195" s="8">
        <v>1.0892003406512345E-3</v>
      </c>
      <c r="AL195" s="8">
        <v>2.6929398074973911E-3</v>
      </c>
      <c r="AM195" s="8">
        <v>2.940282575698955</v>
      </c>
      <c r="AN195" s="8">
        <v>0</v>
      </c>
      <c r="AO195" s="8">
        <v>2.9501917769573845E-2</v>
      </c>
      <c r="AP195" s="8">
        <v>0</v>
      </c>
      <c r="AQ195" s="8">
        <v>0</v>
      </c>
      <c r="AR195" s="8">
        <v>0</v>
      </c>
      <c r="AS195" s="8">
        <f>SUM(Tabela2[[#This Row],[Mg15]:[U]])</f>
        <v>3.0040060618623428</v>
      </c>
    </row>
    <row r="196" spans="2:45" x14ac:dyDescent="0.25">
      <c r="B196" s="6" t="s">
        <v>251</v>
      </c>
      <c r="C196" s="7" t="s">
        <v>220</v>
      </c>
      <c r="D196" s="8"/>
      <c r="E196" s="8"/>
      <c r="F196" s="8"/>
      <c r="G196" s="8">
        <v>1.0999999999999999E-2</v>
      </c>
      <c r="H196" s="8">
        <v>0</v>
      </c>
      <c r="I196" s="8">
        <v>0.12023720000000004</v>
      </c>
      <c r="J196" s="8"/>
      <c r="K196" s="8">
        <v>0.109</v>
      </c>
      <c r="L196" s="8">
        <v>1.7000000000000001E-2</v>
      </c>
      <c r="M196" s="8">
        <v>0.16900000000000001</v>
      </c>
      <c r="N196" s="8"/>
      <c r="O196" s="8">
        <v>1.9E-2</v>
      </c>
      <c r="P196" s="8">
        <v>4.5999999999999999E-2</v>
      </c>
      <c r="Q196" s="8">
        <v>100.226</v>
      </c>
      <c r="R196" s="8"/>
      <c r="S196" s="8">
        <v>1.0580000000000001</v>
      </c>
      <c r="T196" s="8">
        <v>0</v>
      </c>
      <c r="U196" s="8"/>
      <c r="V196" s="8"/>
      <c r="W196" s="8"/>
      <c r="X196" s="25">
        <v>101.77523720000001</v>
      </c>
      <c r="Y196" s="8"/>
      <c r="Z196" s="8"/>
      <c r="AA196" s="8">
        <v>1.21214271261588E-3</v>
      </c>
      <c r="AB196" s="8">
        <v>0</v>
      </c>
      <c r="AC196" s="8">
        <v>0</v>
      </c>
      <c r="AD196" s="8">
        <v>9.5227967396758692E-3</v>
      </c>
      <c r="AE196" s="8">
        <v>0</v>
      </c>
      <c r="AF196" s="8">
        <v>6.0614870506100673E-3</v>
      </c>
      <c r="AG196" s="8">
        <v>1.0643559915077848E-3</v>
      </c>
      <c r="AH196" s="8">
        <v>1.0447378099101644E-2</v>
      </c>
      <c r="AI196" s="8">
        <v>0</v>
      </c>
      <c r="AJ196" s="8">
        <v>0</v>
      </c>
      <c r="AK196" s="8">
        <v>6.8481940486571282E-4</v>
      </c>
      <c r="AL196" s="8">
        <v>1.5372002061873479E-3</v>
      </c>
      <c r="AM196" s="8">
        <v>2.9536247345803934</v>
      </c>
      <c r="AN196" s="8">
        <v>0</v>
      </c>
      <c r="AO196" s="8">
        <v>2.1267297547957156E-2</v>
      </c>
      <c r="AP196" s="8">
        <v>0</v>
      </c>
      <c r="AQ196" s="8">
        <v>0</v>
      </c>
      <c r="AR196" s="8">
        <v>0</v>
      </c>
      <c r="AS196" s="8">
        <f>SUM(Tabela2[[#This Row],[Mg15]:[U]])</f>
        <v>3.0054222123329151</v>
      </c>
    </row>
    <row r="197" spans="2:45" x14ac:dyDescent="0.25">
      <c r="B197" s="6" t="s">
        <v>252</v>
      </c>
      <c r="C197" s="7" t="s">
        <v>220</v>
      </c>
      <c r="D197" s="8"/>
      <c r="E197" s="8"/>
      <c r="F197" s="8"/>
      <c r="G197" s="8">
        <v>3.1E-2</v>
      </c>
      <c r="H197" s="8">
        <v>0</v>
      </c>
      <c r="I197" s="8">
        <v>0.1032324</v>
      </c>
      <c r="J197" s="8"/>
      <c r="K197" s="8">
        <v>0.05</v>
      </c>
      <c r="L197" s="8">
        <v>5.0000000000000001E-3</v>
      </c>
      <c r="M197" s="8">
        <v>0.21199999999999999</v>
      </c>
      <c r="N197" s="8"/>
      <c r="O197" s="8">
        <v>0</v>
      </c>
      <c r="P197" s="8">
        <v>9.7000000000000003E-2</v>
      </c>
      <c r="Q197" s="8">
        <v>99.841999999999999</v>
      </c>
      <c r="R197" s="8"/>
      <c r="S197" s="8">
        <v>1.7290000000000001</v>
      </c>
      <c r="T197" s="8">
        <v>0</v>
      </c>
      <c r="U197" s="8"/>
      <c r="V197" s="8"/>
      <c r="W197" s="8"/>
      <c r="X197" s="25">
        <v>102.0692324</v>
      </c>
      <c r="Y197" s="8"/>
      <c r="Z197" s="8"/>
      <c r="AA197" s="8">
        <v>3.4102521791401354E-3</v>
      </c>
      <c r="AB197" s="8">
        <v>0</v>
      </c>
      <c r="AC197" s="8">
        <v>0</v>
      </c>
      <c r="AD197" s="8">
        <v>8.1621658698841359E-3</v>
      </c>
      <c r="AE197" s="8">
        <v>0</v>
      </c>
      <c r="AF197" s="8">
        <v>2.7757888036401969E-3</v>
      </c>
      <c r="AG197" s="8">
        <v>3.1251561630640519E-4</v>
      </c>
      <c r="AH197" s="8">
        <v>1.3083387378267104E-2</v>
      </c>
      <c r="AI197" s="8">
        <v>0</v>
      </c>
      <c r="AJ197" s="8">
        <v>0</v>
      </c>
      <c r="AK197" s="8">
        <v>0</v>
      </c>
      <c r="AL197" s="8">
        <v>3.2359966862127894E-3</v>
      </c>
      <c r="AM197" s="8">
        <v>2.9373244600997666</v>
      </c>
      <c r="AN197" s="8">
        <v>0</v>
      </c>
      <c r="AO197" s="8">
        <v>3.4696475773622858E-2</v>
      </c>
      <c r="AP197" s="8">
        <v>0</v>
      </c>
      <c r="AQ197" s="8">
        <v>0</v>
      </c>
      <c r="AR197" s="8">
        <v>0</v>
      </c>
      <c r="AS197" s="8">
        <f>SUM(Tabela2[[#This Row],[Mg15]:[U]])</f>
        <v>3.0030010424068405</v>
      </c>
    </row>
    <row r="198" spans="2:45" x14ac:dyDescent="0.25">
      <c r="B198" s="6" t="s">
        <v>253</v>
      </c>
      <c r="C198" s="7" t="s">
        <v>220</v>
      </c>
      <c r="D198" s="8"/>
      <c r="E198" s="8"/>
      <c r="F198" s="8"/>
      <c r="G198" s="8">
        <v>0</v>
      </c>
      <c r="H198" s="8">
        <v>0</v>
      </c>
      <c r="I198" s="8">
        <v>9.5433800000000013E-2</v>
      </c>
      <c r="J198" s="8"/>
      <c r="K198" s="8">
        <v>6.8000000000000005E-2</v>
      </c>
      <c r="L198" s="8">
        <v>0.01</v>
      </c>
      <c r="M198" s="8">
        <v>0.878</v>
      </c>
      <c r="N198" s="8"/>
      <c r="O198" s="8">
        <v>0.217</v>
      </c>
      <c r="P198" s="8">
        <v>0.20599999999999999</v>
      </c>
      <c r="Q198" s="8">
        <v>95.328999999999994</v>
      </c>
      <c r="R198" s="8"/>
      <c r="S198" s="8">
        <v>5.085</v>
      </c>
      <c r="T198" s="8">
        <v>0</v>
      </c>
      <c r="U198" s="8"/>
      <c r="V198" s="8"/>
      <c r="W198" s="8"/>
      <c r="X198" s="25">
        <v>101.88843379999999</v>
      </c>
      <c r="Y198" s="8"/>
      <c r="Z198" s="8"/>
      <c r="AA198" s="8">
        <v>0</v>
      </c>
      <c r="AB198" s="8">
        <v>0</v>
      </c>
      <c r="AC198" s="8">
        <v>0</v>
      </c>
      <c r="AD198" s="8">
        <v>7.5873997422648302E-3</v>
      </c>
      <c r="AE198" s="8">
        <v>0</v>
      </c>
      <c r="AF198" s="8">
        <v>3.7960042021891703E-3</v>
      </c>
      <c r="AG198" s="8">
        <v>6.2849680739881998E-4</v>
      </c>
      <c r="AH198" s="8">
        <v>5.4485408559624415E-2</v>
      </c>
      <c r="AI198" s="8">
        <v>0</v>
      </c>
      <c r="AJ198" s="8">
        <v>0</v>
      </c>
      <c r="AK198" s="8">
        <v>7.8514031677042531E-3</v>
      </c>
      <c r="AL198" s="8">
        <v>6.9104274333275442E-3</v>
      </c>
      <c r="AM198" s="8">
        <v>2.8201034739186222</v>
      </c>
      <c r="AN198" s="8">
        <v>0</v>
      </c>
      <c r="AO198" s="8">
        <v>0.10260834549214472</v>
      </c>
      <c r="AP198" s="8">
        <v>0</v>
      </c>
      <c r="AQ198" s="8">
        <v>0</v>
      </c>
      <c r="AR198" s="8">
        <v>0</v>
      </c>
      <c r="AS198" s="8">
        <f>SUM(Tabela2[[#This Row],[Mg15]:[U]])</f>
        <v>3.0039709593232757</v>
      </c>
    </row>
    <row r="199" spans="2:45" x14ac:dyDescent="0.25">
      <c r="B199" s="6" t="s">
        <v>254</v>
      </c>
      <c r="C199" s="7" t="s">
        <v>220</v>
      </c>
      <c r="D199" s="8"/>
      <c r="E199" s="8"/>
      <c r="F199" s="8"/>
      <c r="G199" s="8">
        <v>1.4999999999999999E-2</v>
      </c>
      <c r="H199" s="8">
        <v>0</v>
      </c>
      <c r="I199" s="8">
        <v>8.1411600000000028E-2</v>
      </c>
      <c r="J199" s="8"/>
      <c r="K199" s="8">
        <v>7.8E-2</v>
      </c>
      <c r="L199" s="8">
        <v>8.9999999999999993E-3</v>
      </c>
      <c r="M199" s="8">
        <v>4.1000000000000002E-2</v>
      </c>
      <c r="N199" s="8"/>
      <c r="O199" s="8">
        <v>1.9E-2</v>
      </c>
      <c r="P199" s="8">
        <v>5.3999999999999999E-2</v>
      </c>
      <c r="Q199" s="8">
        <v>99.177999999999997</v>
      </c>
      <c r="R199" s="8"/>
      <c r="S199" s="8">
        <v>0.47399999999999998</v>
      </c>
      <c r="T199" s="8">
        <v>0</v>
      </c>
      <c r="U199" s="8"/>
      <c r="V199" s="8"/>
      <c r="W199" s="8"/>
      <c r="X199" s="25">
        <v>99.949411600000005</v>
      </c>
      <c r="Y199" s="8"/>
      <c r="Z199" s="8"/>
      <c r="AA199" s="8">
        <v>1.6823472008601896E-3</v>
      </c>
      <c r="AB199" s="8">
        <v>0</v>
      </c>
      <c r="AC199" s="8">
        <v>0</v>
      </c>
      <c r="AD199" s="8">
        <v>6.5625896869394851E-3</v>
      </c>
      <c r="AE199" s="8">
        <v>0</v>
      </c>
      <c r="AF199" s="8">
        <v>4.4147954633424694E-3</v>
      </c>
      <c r="AG199" s="8">
        <v>5.7351370229657495E-4</v>
      </c>
      <c r="AH199" s="8">
        <v>2.5796914585932257E-3</v>
      </c>
      <c r="AI199" s="8">
        <v>0</v>
      </c>
      <c r="AJ199" s="8">
        <v>0</v>
      </c>
      <c r="AK199" s="8">
        <v>6.9701056185740475E-4</v>
      </c>
      <c r="AL199" s="8">
        <v>1.836663787518246E-3</v>
      </c>
      <c r="AM199" s="8">
        <v>2.9747711811288049</v>
      </c>
      <c r="AN199" s="8">
        <v>0</v>
      </c>
      <c r="AO199" s="8">
        <v>9.6976896698024295E-3</v>
      </c>
      <c r="AP199" s="8">
        <v>0</v>
      </c>
      <c r="AQ199" s="8">
        <v>0</v>
      </c>
      <c r="AR199" s="8">
        <v>0</v>
      </c>
      <c r="AS199" s="8">
        <f>SUM(Tabela2[[#This Row],[Mg15]:[U]])</f>
        <v>3.0028154826600146</v>
      </c>
    </row>
    <row r="200" spans="2:45" x14ac:dyDescent="0.25">
      <c r="B200" s="6" t="s">
        <v>255</v>
      </c>
      <c r="C200" s="7" t="s">
        <v>220</v>
      </c>
      <c r="D200" s="8"/>
      <c r="E200" s="8"/>
      <c r="F200" s="8"/>
      <c r="G200" s="8">
        <v>2.4E-2</v>
      </c>
      <c r="H200" s="8">
        <v>3.5999999999999997E-2</v>
      </c>
      <c r="I200" s="8">
        <v>8.0899400000000066E-2</v>
      </c>
      <c r="J200" s="8"/>
      <c r="K200" s="8">
        <v>8.5000000000000006E-2</v>
      </c>
      <c r="L200" s="8">
        <v>5.2999999999999999E-2</v>
      </c>
      <c r="M200" s="8">
        <v>0.47399999999999998</v>
      </c>
      <c r="N200" s="8"/>
      <c r="O200" s="8">
        <v>9.4E-2</v>
      </c>
      <c r="P200" s="8">
        <v>1.665</v>
      </c>
      <c r="Q200" s="8">
        <v>97.576999999999998</v>
      </c>
      <c r="R200" s="8"/>
      <c r="S200" s="8">
        <v>1.2330000000000001</v>
      </c>
      <c r="T200" s="8">
        <v>8.9999999999999993E-3</v>
      </c>
      <c r="U200" s="8"/>
      <c r="V200" s="8"/>
      <c r="W200" s="8"/>
      <c r="X200" s="25">
        <v>101.33089940000001</v>
      </c>
      <c r="Y200" s="8"/>
      <c r="Z200" s="8"/>
      <c r="AA200" s="8">
        <v>2.6379458109261371E-3</v>
      </c>
      <c r="AB200" s="8">
        <v>3.1282706723449998E-3</v>
      </c>
      <c r="AC200" s="8">
        <v>0</v>
      </c>
      <c r="AD200" s="8">
        <v>6.3909367526587763E-3</v>
      </c>
      <c r="AE200" s="8">
        <v>0</v>
      </c>
      <c r="AF200" s="8">
        <v>4.7148205526545616E-3</v>
      </c>
      <c r="AG200" s="8">
        <v>3.309843169170764E-3</v>
      </c>
      <c r="AH200" s="8">
        <v>2.9227556456068317E-2</v>
      </c>
      <c r="AI200" s="8">
        <v>0</v>
      </c>
      <c r="AJ200" s="8">
        <v>0</v>
      </c>
      <c r="AK200" s="8">
        <v>3.3794332215499713E-3</v>
      </c>
      <c r="AL200" s="8">
        <v>5.549839182330036E-2</v>
      </c>
      <c r="AM200" s="8">
        <v>2.8682429735678827</v>
      </c>
      <c r="AN200" s="8">
        <v>0</v>
      </c>
      <c r="AO200" s="8">
        <v>2.4721981364504229E-2</v>
      </c>
      <c r="AP200" s="8">
        <v>1.7197471632461454E-4</v>
      </c>
      <c r="AQ200" s="8">
        <v>0</v>
      </c>
      <c r="AR200" s="8">
        <v>0</v>
      </c>
      <c r="AS200" s="8">
        <f>SUM(Tabela2[[#This Row],[Mg15]:[U]])</f>
        <v>3.0014241281073852</v>
      </c>
    </row>
    <row r="201" spans="2:45" x14ac:dyDescent="0.25">
      <c r="B201" s="6" t="s">
        <v>256</v>
      </c>
      <c r="C201" s="7" t="s">
        <v>220</v>
      </c>
      <c r="D201" s="8"/>
      <c r="E201" s="8"/>
      <c r="F201" s="8"/>
      <c r="G201" s="8">
        <v>1.2999999999999999E-2</v>
      </c>
      <c r="H201" s="8">
        <v>4.5999999999999999E-2</v>
      </c>
      <c r="I201" s="8">
        <v>8.5492799999999924E-2</v>
      </c>
      <c r="J201" s="8"/>
      <c r="K201" s="8">
        <v>7.9000000000000001E-2</v>
      </c>
      <c r="L201" s="8">
        <v>4.4999999999999998E-2</v>
      </c>
      <c r="M201" s="8">
        <v>0.28699999999999998</v>
      </c>
      <c r="N201" s="8"/>
      <c r="O201" s="8">
        <v>6.3E-2</v>
      </c>
      <c r="P201" s="8">
        <v>0.77200000000000002</v>
      </c>
      <c r="Q201" s="8">
        <v>99.424000000000007</v>
      </c>
      <c r="R201" s="8"/>
      <c r="S201" s="8">
        <v>0.623</v>
      </c>
      <c r="T201" s="8">
        <v>0</v>
      </c>
      <c r="U201" s="8"/>
      <c r="V201" s="8"/>
      <c r="W201" s="8"/>
      <c r="X201" s="25">
        <v>101.43749280000002</v>
      </c>
      <c r="Y201" s="8"/>
      <c r="Z201" s="8"/>
      <c r="AA201" s="8">
        <v>1.4316051840040202E-3</v>
      </c>
      <c r="AB201" s="8">
        <v>4.0048378411908746E-3</v>
      </c>
      <c r="AC201" s="8">
        <v>0</v>
      </c>
      <c r="AD201" s="8">
        <v>6.7666551151694277E-3</v>
      </c>
      <c r="AE201" s="8">
        <v>0</v>
      </c>
      <c r="AF201" s="8">
        <v>4.3903446592000002E-3</v>
      </c>
      <c r="AG201" s="8">
        <v>2.8155895326755559E-3</v>
      </c>
      <c r="AH201" s="8">
        <v>1.7730514781019554E-2</v>
      </c>
      <c r="AI201" s="8">
        <v>0</v>
      </c>
      <c r="AJ201" s="8">
        <v>0</v>
      </c>
      <c r="AK201" s="8">
        <v>2.2692474011582853E-3</v>
      </c>
      <c r="AL201" s="8">
        <v>2.5781533332565776E-2</v>
      </c>
      <c r="AM201" s="8">
        <v>2.9280938343152938</v>
      </c>
      <c r="AN201" s="8">
        <v>0</v>
      </c>
      <c r="AO201" s="8">
        <v>1.2515077017050619E-2</v>
      </c>
      <c r="AP201" s="8">
        <v>0</v>
      </c>
      <c r="AQ201" s="8">
        <v>0</v>
      </c>
      <c r="AR201" s="8">
        <v>0</v>
      </c>
      <c r="AS201" s="8">
        <f>SUM(Tabela2[[#This Row],[Mg15]:[U]])</f>
        <v>3.005799239179328</v>
      </c>
    </row>
    <row r="202" spans="2:45" x14ac:dyDescent="0.25">
      <c r="B202" s="6" t="s">
        <v>257</v>
      </c>
      <c r="C202" s="7" t="s">
        <v>220</v>
      </c>
      <c r="D202" s="8"/>
      <c r="E202" s="8"/>
      <c r="F202" s="8"/>
      <c r="G202" s="8">
        <v>1.7999999999999999E-2</v>
      </c>
      <c r="H202" s="8">
        <v>4.5999999999999999E-2</v>
      </c>
      <c r="I202" s="8">
        <v>5.9926600000000052E-2</v>
      </c>
      <c r="J202" s="8"/>
      <c r="K202" s="8">
        <v>0.09</v>
      </c>
      <c r="L202" s="8">
        <v>9.7000000000000003E-2</v>
      </c>
      <c r="M202" s="8">
        <v>0.84899999999999998</v>
      </c>
      <c r="N202" s="8"/>
      <c r="O202" s="8">
        <v>0.14799999999999999</v>
      </c>
      <c r="P202" s="8">
        <v>2.613</v>
      </c>
      <c r="Q202" s="8">
        <v>94.753</v>
      </c>
      <c r="R202" s="8"/>
      <c r="S202" s="8">
        <v>2.516</v>
      </c>
      <c r="T202" s="8">
        <v>0</v>
      </c>
      <c r="U202" s="8"/>
      <c r="V202" s="8"/>
      <c r="W202" s="8"/>
      <c r="X202" s="25">
        <v>101.18992660000001</v>
      </c>
      <c r="Y202" s="8"/>
      <c r="Z202" s="8"/>
      <c r="AA202" s="8">
        <v>1.9764606926431266E-3</v>
      </c>
      <c r="AB202" s="8">
        <v>3.9931966891103713E-3</v>
      </c>
      <c r="AC202" s="8">
        <v>0</v>
      </c>
      <c r="AD202" s="8">
        <v>4.7293331199954039E-3</v>
      </c>
      <c r="AE202" s="8">
        <v>0</v>
      </c>
      <c r="AF202" s="8">
        <v>4.987119789732629E-3</v>
      </c>
      <c r="AG202" s="8">
        <v>6.051517993568423E-3</v>
      </c>
      <c r="AH202" s="8">
        <v>5.2297737987419296E-2</v>
      </c>
      <c r="AI202" s="8">
        <v>0</v>
      </c>
      <c r="AJ202" s="8">
        <v>0</v>
      </c>
      <c r="AK202" s="8">
        <v>5.3154346013903784E-3</v>
      </c>
      <c r="AL202" s="8">
        <v>8.7009489165776152E-2</v>
      </c>
      <c r="AM202" s="8">
        <v>2.7824187686436126</v>
      </c>
      <c r="AN202" s="8">
        <v>0</v>
      </c>
      <c r="AO202" s="8">
        <v>5.0395514475518939E-2</v>
      </c>
      <c r="AP202" s="8">
        <v>0</v>
      </c>
      <c r="AQ202" s="8">
        <v>0</v>
      </c>
      <c r="AR202" s="8">
        <v>0</v>
      </c>
      <c r="AS202" s="8">
        <f>SUM(Tabela2[[#This Row],[Mg15]:[U]])</f>
        <v>2.9991745731587676</v>
      </c>
    </row>
    <row r="203" spans="2:45" x14ac:dyDescent="0.25">
      <c r="B203" s="6" t="s">
        <v>258</v>
      </c>
      <c r="C203" s="7" t="s">
        <v>220</v>
      </c>
      <c r="D203" s="8"/>
      <c r="E203" s="8"/>
      <c r="F203" s="8"/>
      <c r="G203" s="8">
        <v>2.4E-2</v>
      </c>
      <c r="H203" s="8">
        <v>1.4999999999999999E-2</v>
      </c>
      <c r="I203" s="8">
        <v>8.462320000000001E-2</v>
      </c>
      <c r="J203" s="8"/>
      <c r="K203" s="8">
        <v>8.3000000000000004E-2</v>
      </c>
      <c r="L203" s="8">
        <v>7.0000000000000001E-3</v>
      </c>
      <c r="M203" s="8">
        <v>0.54700000000000004</v>
      </c>
      <c r="N203" s="8"/>
      <c r="O203" s="8">
        <v>9.4E-2</v>
      </c>
      <c r="P203" s="8">
        <v>1.653</v>
      </c>
      <c r="Q203" s="8">
        <v>97.355999999999995</v>
      </c>
      <c r="R203" s="8"/>
      <c r="S203" s="8">
        <v>1.484</v>
      </c>
      <c r="T203" s="8">
        <v>0</v>
      </c>
      <c r="U203" s="8"/>
      <c r="V203" s="8"/>
      <c r="W203" s="8"/>
      <c r="X203" s="25">
        <v>101.34762319999999</v>
      </c>
      <c r="Y203" s="8"/>
      <c r="Z203" s="8"/>
      <c r="AA203" s="8">
        <v>2.6392492181968219E-3</v>
      </c>
      <c r="AB203" s="8">
        <v>1.3040901453348324E-3</v>
      </c>
      <c r="AC203" s="8">
        <v>0</v>
      </c>
      <c r="AD203" s="8">
        <v>6.6884147294100551E-3</v>
      </c>
      <c r="AE203" s="8">
        <v>0</v>
      </c>
      <c r="AF203" s="8">
        <v>4.6061583742984247E-3</v>
      </c>
      <c r="AG203" s="8">
        <v>4.3736509289348983E-4</v>
      </c>
      <c r="AH203" s="8">
        <v>3.3745512197117959E-2</v>
      </c>
      <c r="AI203" s="8">
        <v>0</v>
      </c>
      <c r="AJ203" s="8">
        <v>0</v>
      </c>
      <c r="AK203" s="8">
        <v>3.3811029972570833E-3</v>
      </c>
      <c r="AL203" s="8">
        <v>5.5125627498243936E-2</v>
      </c>
      <c r="AM203" s="8">
        <v>2.8631607403436075</v>
      </c>
      <c r="AN203" s="8">
        <v>0</v>
      </c>
      <c r="AO203" s="8">
        <v>2.9769300547377087E-2</v>
      </c>
      <c r="AP203" s="8">
        <v>0</v>
      </c>
      <c r="AQ203" s="8">
        <v>0</v>
      </c>
      <c r="AR203" s="8">
        <v>0</v>
      </c>
      <c r="AS203" s="8">
        <f>SUM(Tabela2[[#This Row],[Mg15]:[U]])</f>
        <v>3.0008575611437371</v>
      </c>
    </row>
    <row r="204" spans="2:45" x14ac:dyDescent="0.25">
      <c r="B204" s="6" t="s">
        <v>259</v>
      </c>
      <c r="C204" s="7" t="s">
        <v>220</v>
      </c>
      <c r="D204" s="8"/>
      <c r="E204" s="8"/>
      <c r="F204" s="8"/>
      <c r="G204" s="8">
        <v>1.2999999999999999E-2</v>
      </c>
      <c r="H204" s="8">
        <v>0.02</v>
      </c>
      <c r="I204" s="8">
        <v>9.7891800000000084E-2</v>
      </c>
      <c r="J204" s="8"/>
      <c r="K204" s="8">
        <v>0.04</v>
      </c>
      <c r="L204" s="8">
        <v>1.9E-2</v>
      </c>
      <c r="M204" s="8">
        <v>0.27200000000000002</v>
      </c>
      <c r="N204" s="8"/>
      <c r="O204" s="8">
        <v>6.9000000000000006E-2</v>
      </c>
      <c r="P204" s="8">
        <v>1.0940000000000001</v>
      </c>
      <c r="Q204" s="8">
        <v>98.218999999999994</v>
      </c>
      <c r="R204" s="8"/>
      <c r="S204" s="8">
        <v>0.61199999999999999</v>
      </c>
      <c r="T204" s="8">
        <v>1E-3</v>
      </c>
      <c r="U204" s="8"/>
      <c r="V204" s="8"/>
      <c r="W204" s="8"/>
      <c r="X204" s="25">
        <v>100.45689179999999</v>
      </c>
      <c r="Y204" s="8"/>
      <c r="Z204" s="8"/>
      <c r="AA204" s="8">
        <v>1.4444748107574714E-3</v>
      </c>
      <c r="AB204" s="8">
        <v>1.7568869234295889E-3</v>
      </c>
      <c r="AC204" s="8">
        <v>0</v>
      </c>
      <c r="AD204" s="8">
        <v>7.8176734475304561E-3</v>
      </c>
      <c r="AE204" s="8">
        <v>0</v>
      </c>
      <c r="AF204" s="8">
        <v>2.2429429430443973E-3</v>
      </c>
      <c r="AG204" s="8">
        <v>1.1994914031338837E-3</v>
      </c>
      <c r="AH204" s="8">
        <v>1.6954893366832313E-2</v>
      </c>
      <c r="AI204" s="8">
        <v>0</v>
      </c>
      <c r="AJ204" s="8">
        <v>0</v>
      </c>
      <c r="AK204" s="8">
        <v>2.5077087686980553E-3</v>
      </c>
      <c r="AL204" s="8">
        <v>3.6863407339830401E-2</v>
      </c>
      <c r="AM204" s="8">
        <v>2.9186094020017341</v>
      </c>
      <c r="AN204" s="8">
        <v>0</v>
      </c>
      <c r="AO204" s="8">
        <v>1.2404624222669346E-2</v>
      </c>
      <c r="AP204" s="8">
        <v>1.9316751132966352E-5</v>
      </c>
      <c r="AQ204" s="8">
        <v>0</v>
      </c>
      <c r="AR204" s="8">
        <v>0</v>
      </c>
      <c r="AS204" s="8">
        <f>SUM(Tabela2[[#This Row],[Mg15]:[U]])</f>
        <v>3.001820821978793</v>
      </c>
    </row>
    <row r="205" spans="2:45" x14ac:dyDescent="0.25">
      <c r="B205" s="6" t="s">
        <v>260</v>
      </c>
      <c r="C205" s="7" t="s">
        <v>220</v>
      </c>
      <c r="D205" s="8"/>
      <c r="E205" s="8"/>
      <c r="F205" s="8"/>
      <c r="G205" s="8">
        <v>2.3E-2</v>
      </c>
      <c r="H205" s="8">
        <v>4.2000000000000003E-2</v>
      </c>
      <c r="I205" s="8">
        <v>9.000039999999998E-2</v>
      </c>
      <c r="J205" s="8"/>
      <c r="K205" s="8">
        <v>6.4000000000000001E-2</v>
      </c>
      <c r="L205" s="8">
        <v>6.8000000000000005E-2</v>
      </c>
      <c r="M205" s="8">
        <v>0.42799999999999999</v>
      </c>
      <c r="N205" s="8"/>
      <c r="O205" s="8">
        <v>0.115</v>
      </c>
      <c r="P205" s="8">
        <v>1.7789999999999999</v>
      </c>
      <c r="Q205" s="8">
        <v>96.281999999999996</v>
      </c>
      <c r="R205" s="8"/>
      <c r="S205" s="8">
        <v>1.6240000000000001</v>
      </c>
      <c r="T205" s="8">
        <v>0</v>
      </c>
      <c r="U205" s="8"/>
      <c r="V205" s="8"/>
      <c r="W205" s="8"/>
      <c r="X205" s="25">
        <v>100.51500039999999</v>
      </c>
      <c r="Y205" s="8"/>
      <c r="Z205" s="8"/>
      <c r="AA205" s="8">
        <v>2.5487945263886471E-3</v>
      </c>
      <c r="AB205" s="8">
        <v>3.67962426679466E-3</v>
      </c>
      <c r="AC205" s="8">
        <v>0</v>
      </c>
      <c r="AD205" s="8">
        <v>7.1682974827010958E-3</v>
      </c>
      <c r="AE205" s="8">
        <v>0</v>
      </c>
      <c r="AF205" s="8">
        <v>3.5791391053057978E-3</v>
      </c>
      <c r="AG205" s="8">
        <v>4.2814691655981554E-3</v>
      </c>
      <c r="AH205" s="8">
        <v>2.6607881452267768E-2</v>
      </c>
      <c r="AI205" s="8">
        <v>0</v>
      </c>
      <c r="AJ205" s="8">
        <v>0</v>
      </c>
      <c r="AK205" s="8">
        <v>4.1683695756539619E-3</v>
      </c>
      <c r="AL205" s="8">
        <v>5.9785307939157088E-2</v>
      </c>
      <c r="AM205" s="8">
        <v>2.8534215789479846</v>
      </c>
      <c r="AN205" s="8">
        <v>0</v>
      </c>
      <c r="AO205" s="8">
        <v>3.2829070346828013E-2</v>
      </c>
      <c r="AP205" s="8">
        <v>0</v>
      </c>
      <c r="AQ205" s="8">
        <v>0</v>
      </c>
      <c r="AR205" s="8">
        <v>0</v>
      </c>
      <c r="AS205" s="8">
        <f>SUM(Tabela2[[#This Row],[Mg15]:[U]])</f>
        <v>2.9980695328086799</v>
      </c>
    </row>
    <row r="206" spans="2:45" x14ac:dyDescent="0.25">
      <c r="B206" s="6" t="s">
        <v>261</v>
      </c>
      <c r="C206" s="7" t="s">
        <v>220</v>
      </c>
      <c r="D206" s="8"/>
      <c r="E206" s="8"/>
      <c r="F206" s="8"/>
      <c r="G206" s="8">
        <v>1E-3</v>
      </c>
      <c r="H206" s="8">
        <v>0</v>
      </c>
      <c r="I206" s="8">
        <v>0.10400640000000005</v>
      </c>
      <c r="J206" s="8"/>
      <c r="K206" s="8">
        <v>2.5999999999999999E-2</v>
      </c>
      <c r="L206" s="8">
        <v>2.8000000000000001E-2</v>
      </c>
      <c r="M206" s="8">
        <v>3.3000000000000002E-2</v>
      </c>
      <c r="N206" s="8"/>
      <c r="O206" s="8">
        <v>0.105</v>
      </c>
      <c r="P206" s="8">
        <v>7.2999999999999995E-2</v>
      </c>
      <c r="Q206" s="8">
        <v>100.512</v>
      </c>
      <c r="R206" s="8"/>
      <c r="S206" s="8">
        <v>0.38500000000000001</v>
      </c>
      <c r="T206" s="8">
        <v>0</v>
      </c>
      <c r="U206" s="8"/>
      <c r="V206" s="8"/>
      <c r="W206" s="8"/>
      <c r="X206" s="25">
        <v>101.2670064</v>
      </c>
      <c r="Y206" s="8"/>
      <c r="Z206" s="8"/>
      <c r="AA206" s="8">
        <v>1.1070859512643178E-4</v>
      </c>
      <c r="AB206" s="8">
        <v>0</v>
      </c>
      <c r="AC206" s="8">
        <v>0</v>
      </c>
      <c r="AD206" s="8">
        <v>8.275723932019672E-3</v>
      </c>
      <c r="AE206" s="8">
        <v>0</v>
      </c>
      <c r="AF206" s="8">
        <v>1.4526008759288415E-3</v>
      </c>
      <c r="AG206" s="8">
        <v>1.7612308709396738E-3</v>
      </c>
      <c r="AH206" s="8">
        <v>2.0495325390239741E-3</v>
      </c>
      <c r="AI206" s="8">
        <v>0</v>
      </c>
      <c r="AJ206" s="8">
        <v>0</v>
      </c>
      <c r="AK206" s="8">
        <v>3.8021743350130366E-3</v>
      </c>
      <c r="AL206" s="8">
        <v>2.4508443602913924E-3</v>
      </c>
      <c r="AM206" s="8">
        <v>2.9758641593198245</v>
      </c>
      <c r="AN206" s="8">
        <v>0</v>
      </c>
      <c r="AO206" s="8">
        <v>7.7751296402516152E-3</v>
      </c>
      <c r="AP206" s="8">
        <v>0</v>
      </c>
      <c r="AQ206" s="8">
        <v>0</v>
      </c>
      <c r="AR206" s="8">
        <v>0</v>
      </c>
      <c r="AS206" s="8">
        <f>SUM(Tabela2[[#This Row],[Mg15]:[U]])</f>
        <v>3.0035421044684192</v>
      </c>
    </row>
    <row r="207" spans="2:45" x14ac:dyDescent="0.25">
      <c r="B207" s="6" t="s">
        <v>262</v>
      </c>
      <c r="C207" s="7" t="s">
        <v>220</v>
      </c>
      <c r="D207" s="8"/>
      <c r="E207" s="8"/>
      <c r="F207" s="8"/>
      <c r="G207" s="8">
        <v>2.5999999999999999E-2</v>
      </c>
      <c r="H207" s="8">
        <v>1.7000000000000001E-2</v>
      </c>
      <c r="I207" s="8">
        <v>0.10072139999999996</v>
      </c>
      <c r="J207" s="8"/>
      <c r="K207" s="8">
        <v>5.1999999999999998E-2</v>
      </c>
      <c r="L207" s="8">
        <v>0.115</v>
      </c>
      <c r="M207" s="8">
        <v>0.54400000000000004</v>
      </c>
      <c r="N207" s="8"/>
      <c r="O207" s="8">
        <v>0.14799999999999999</v>
      </c>
      <c r="P207" s="8">
        <v>1.099</v>
      </c>
      <c r="Q207" s="8">
        <v>97.087000000000003</v>
      </c>
      <c r="R207" s="8"/>
      <c r="S207" s="8">
        <v>2.5840000000000001</v>
      </c>
      <c r="T207" s="8">
        <v>7.0000000000000001E-3</v>
      </c>
      <c r="U207" s="8"/>
      <c r="V207" s="8"/>
      <c r="W207" s="8"/>
      <c r="X207" s="25">
        <v>101.77972140000001</v>
      </c>
      <c r="Y207" s="8"/>
      <c r="Z207" s="8"/>
      <c r="AA207" s="8">
        <v>2.8580831652631495E-3</v>
      </c>
      <c r="AB207" s="8">
        <v>1.4773984172206302E-3</v>
      </c>
      <c r="AC207" s="8">
        <v>0</v>
      </c>
      <c r="AD207" s="8">
        <v>7.9577054206067966E-3</v>
      </c>
      <c r="AE207" s="8">
        <v>0</v>
      </c>
      <c r="AF207" s="8">
        <v>2.8846722157927942E-3</v>
      </c>
      <c r="AG207" s="8">
        <v>7.1825105471955402E-3</v>
      </c>
      <c r="AH207" s="8">
        <v>3.3547483791125446E-2</v>
      </c>
      <c r="AI207" s="8">
        <v>0</v>
      </c>
      <c r="AJ207" s="8">
        <v>0</v>
      </c>
      <c r="AK207" s="8">
        <v>5.3213842089453308E-3</v>
      </c>
      <c r="AL207" s="8">
        <v>3.6636226806462946E-2</v>
      </c>
      <c r="AM207" s="8">
        <v>2.8541477009063119</v>
      </c>
      <c r="AN207" s="8">
        <v>0</v>
      </c>
      <c r="AO207" s="8">
        <v>5.1815488044180132E-2</v>
      </c>
      <c r="AP207" s="8">
        <v>1.3377255375685826E-4</v>
      </c>
      <c r="AQ207" s="8">
        <v>0</v>
      </c>
      <c r="AR207" s="8">
        <v>0</v>
      </c>
      <c r="AS207" s="8">
        <f>SUM(Tabela2[[#This Row],[Mg15]:[U]])</f>
        <v>3.0039624260768614</v>
      </c>
    </row>
    <row r="208" spans="2:45" x14ac:dyDescent="0.25">
      <c r="B208" s="6" t="s">
        <v>263</v>
      </c>
      <c r="C208" s="7" t="s">
        <v>220</v>
      </c>
      <c r="D208" s="8"/>
      <c r="E208" s="8"/>
      <c r="F208" s="8"/>
      <c r="G208" s="8">
        <v>4.8000000000000001E-2</v>
      </c>
      <c r="H208" s="8">
        <v>0</v>
      </c>
      <c r="I208" s="8">
        <v>8.5939399999999999E-2</v>
      </c>
      <c r="J208" s="8"/>
      <c r="K208" s="8">
        <v>7.0000000000000007E-2</v>
      </c>
      <c r="L208" s="8">
        <v>0.183</v>
      </c>
      <c r="M208" s="8">
        <v>0.185</v>
      </c>
      <c r="N208" s="8"/>
      <c r="O208" s="8">
        <v>8.5000000000000006E-2</v>
      </c>
      <c r="P208" s="8">
        <v>0.14499999999999999</v>
      </c>
      <c r="Q208" s="8">
        <v>100.777</v>
      </c>
      <c r="R208" s="8"/>
      <c r="S208" s="8">
        <v>1.556</v>
      </c>
      <c r="T208" s="8">
        <v>5.1999999999999998E-2</v>
      </c>
      <c r="U208" s="8"/>
      <c r="V208" s="8"/>
      <c r="W208" s="8"/>
      <c r="X208" s="25">
        <v>103.1869394</v>
      </c>
      <c r="Y208" s="8"/>
      <c r="Z208" s="8"/>
      <c r="AA208" s="8">
        <v>5.2181018180734009E-3</v>
      </c>
      <c r="AB208" s="8">
        <v>0</v>
      </c>
      <c r="AC208" s="8">
        <v>0</v>
      </c>
      <c r="AD208" s="8">
        <v>6.7147248251055742E-3</v>
      </c>
      <c r="AE208" s="8">
        <v>0</v>
      </c>
      <c r="AF208" s="8">
        <v>3.8402629797279287E-3</v>
      </c>
      <c r="AG208" s="8">
        <v>1.1303145537150559E-2</v>
      </c>
      <c r="AH208" s="8">
        <v>1.1282428194219657E-2</v>
      </c>
      <c r="AI208" s="8">
        <v>0</v>
      </c>
      <c r="AJ208" s="8">
        <v>0</v>
      </c>
      <c r="AK208" s="8">
        <v>3.0223978009566127E-3</v>
      </c>
      <c r="AL208" s="8">
        <v>4.7802526016588959E-3</v>
      </c>
      <c r="AM208" s="8">
        <v>2.9298580932403198</v>
      </c>
      <c r="AN208" s="8">
        <v>0</v>
      </c>
      <c r="AO208" s="8">
        <v>3.0856486565678323E-2</v>
      </c>
      <c r="AP208" s="8">
        <v>9.8274788836663087E-4</v>
      </c>
      <c r="AQ208" s="8">
        <v>0</v>
      </c>
      <c r="AR208" s="8">
        <v>0</v>
      </c>
      <c r="AS208" s="8">
        <f>SUM(Tabela2[[#This Row],[Mg15]:[U]])</f>
        <v>3.0078586414512576</v>
      </c>
    </row>
    <row r="209" spans="2:45" x14ac:dyDescent="0.25">
      <c r="B209" s="6" t="s">
        <v>264</v>
      </c>
      <c r="C209" s="7" t="s">
        <v>220</v>
      </c>
      <c r="D209" s="8"/>
      <c r="E209" s="8"/>
      <c r="F209" s="8"/>
      <c r="G209" s="8">
        <v>2.4E-2</v>
      </c>
      <c r="H209" s="8">
        <v>2E-3</v>
      </c>
      <c r="I209" s="8">
        <v>0.1177224</v>
      </c>
      <c r="J209" s="8"/>
      <c r="K209" s="8">
        <v>7.1999999999999995E-2</v>
      </c>
      <c r="L209" s="8">
        <v>0</v>
      </c>
      <c r="M209" s="8">
        <v>4.9000000000000002E-2</v>
      </c>
      <c r="N209" s="8"/>
      <c r="O209" s="8">
        <v>0.13100000000000001</v>
      </c>
      <c r="P209" s="8">
        <v>0.112</v>
      </c>
      <c r="Q209" s="8">
        <v>100.292</v>
      </c>
      <c r="R209" s="8"/>
      <c r="S209" s="8">
        <v>0.43</v>
      </c>
      <c r="T209" s="8">
        <v>0</v>
      </c>
      <c r="U209" s="8"/>
      <c r="V209" s="8"/>
      <c r="W209" s="8"/>
      <c r="X209" s="25">
        <v>101.22972240000001</v>
      </c>
      <c r="Y209" s="8"/>
      <c r="Z209" s="8"/>
      <c r="AA209" s="8">
        <v>2.6558227077842253E-3</v>
      </c>
      <c r="AB209" s="8">
        <v>1.7497057860740923E-4</v>
      </c>
      <c r="AC209" s="8">
        <v>0</v>
      </c>
      <c r="AD209" s="8">
        <v>9.3629248232179642E-3</v>
      </c>
      <c r="AE209" s="8">
        <v>0</v>
      </c>
      <c r="AF209" s="8">
        <v>4.0207951617695628E-3</v>
      </c>
      <c r="AG209" s="8">
        <v>0</v>
      </c>
      <c r="AH209" s="8">
        <v>3.0418896580882361E-3</v>
      </c>
      <c r="AI209" s="8">
        <v>0</v>
      </c>
      <c r="AJ209" s="8">
        <v>0</v>
      </c>
      <c r="AK209" s="8">
        <v>4.7415520360321655E-3</v>
      </c>
      <c r="AL209" s="8">
        <v>3.7585245688762751E-3</v>
      </c>
      <c r="AM209" s="8">
        <v>2.9680278971375555</v>
      </c>
      <c r="AN209" s="8">
        <v>0</v>
      </c>
      <c r="AO209" s="8">
        <v>8.6800427400371902E-3</v>
      </c>
      <c r="AP209" s="8">
        <v>0</v>
      </c>
      <c r="AQ209" s="8">
        <v>0</v>
      </c>
      <c r="AR209" s="8">
        <v>0</v>
      </c>
      <c r="AS209" s="8">
        <f>SUM(Tabela2[[#This Row],[Mg15]:[U]])</f>
        <v>3.0044644194119687</v>
      </c>
    </row>
    <row r="210" spans="2:45" x14ac:dyDescent="0.25">
      <c r="B210" s="6" t="s">
        <v>265</v>
      </c>
      <c r="C210" s="7" t="s">
        <v>220</v>
      </c>
      <c r="D210" s="8"/>
      <c r="E210" s="8"/>
      <c r="F210" s="8"/>
      <c r="G210" s="8">
        <v>4.1000000000000002E-2</v>
      </c>
      <c r="H210" s="8">
        <v>0</v>
      </c>
      <c r="I210" s="8">
        <v>8.3138800000000068E-2</v>
      </c>
      <c r="J210" s="8"/>
      <c r="K210" s="8">
        <v>1.9E-2</v>
      </c>
      <c r="L210" s="8">
        <v>1E-3</v>
      </c>
      <c r="M210" s="8">
        <v>9.6000000000000002E-2</v>
      </c>
      <c r="N210" s="8"/>
      <c r="O210" s="8">
        <v>7.0999999999999994E-2</v>
      </c>
      <c r="P210" s="8">
        <v>0.218</v>
      </c>
      <c r="Q210" s="8">
        <v>99.853999999999999</v>
      </c>
      <c r="R210" s="8"/>
      <c r="S210" s="8">
        <v>0.69499999999999995</v>
      </c>
      <c r="T210" s="8">
        <v>6.2E-2</v>
      </c>
      <c r="U210" s="8"/>
      <c r="V210" s="8"/>
      <c r="W210" s="8"/>
      <c r="X210" s="25">
        <v>101.14013879999999</v>
      </c>
      <c r="Y210" s="8"/>
      <c r="Z210" s="8"/>
      <c r="AA210" s="8">
        <v>4.5434623817677136E-3</v>
      </c>
      <c r="AB210" s="8">
        <v>0</v>
      </c>
      <c r="AC210" s="8">
        <v>0</v>
      </c>
      <c r="AD210" s="8">
        <v>6.6217292966842586E-3</v>
      </c>
      <c r="AE210" s="8">
        <v>0</v>
      </c>
      <c r="AF210" s="8">
        <v>1.0625473558646624E-3</v>
      </c>
      <c r="AG210" s="8">
        <v>6.2962215003593337E-5</v>
      </c>
      <c r="AH210" s="8">
        <v>5.9680692125478859E-3</v>
      </c>
      <c r="AI210" s="8">
        <v>0</v>
      </c>
      <c r="AJ210" s="8">
        <v>0</v>
      </c>
      <c r="AK210" s="8">
        <v>2.5734919603887093E-3</v>
      </c>
      <c r="AL210" s="8">
        <v>7.3260707110922932E-3</v>
      </c>
      <c r="AM210" s="8">
        <v>2.959255034242386</v>
      </c>
      <c r="AN210" s="8">
        <v>0</v>
      </c>
      <c r="AO210" s="8">
        <v>1.4049260148129268E-2</v>
      </c>
      <c r="AP210" s="8">
        <v>1.1944342095544466E-3</v>
      </c>
      <c r="AQ210" s="8">
        <v>0</v>
      </c>
      <c r="AR210" s="8">
        <v>0</v>
      </c>
      <c r="AS210" s="8">
        <f>SUM(Tabela2[[#This Row],[Mg15]:[U]])</f>
        <v>3.002657061733419</v>
      </c>
    </row>
    <row r="211" spans="2:45" x14ac:dyDescent="0.25">
      <c r="B211" s="6" t="s">
        <v>266</v>
      </c>
      <c r="C211" s="7" t="s">
        <v>220</v>
      </c>
      <c r="D211" s="8"/>
      <c r="E211" s="8"/>
      <c r="F211" s="8"/>
      <c r="G211" s="8">
        <v>4.8000000000000001E-2</v>
      </c>
      <c r="H211" s="8">
        <v>0</v>
      </c>
      <c r="I211" s="8">
        <v>8.8977799999999996E-2</v>
      </c>
      <c r="J211" s="8"/>
      <c r="K211" s="8">
        <v>0.47799999999999998</v>
      </c>
      <c r="L211" s="8">
        <v>7.0000000000000001E-3</v>
      </c>
      <c r="M211" s="8">
        <v>0.30099999999999999</v>
      </c>
      <c r="N211" s="8"/>
      <c r="O211" s="8">
        <v>1.0999999999999999E-2</v>
      </c>
      <c r="P211" s="8">
        <v>0.63900000000000001</v>
      </c>
      <c r="Q211" s="8">
        <v>98.849000000000004</v>
      </c>
      <c r="R211" s="8"/>
      <c r="S211" s="8">
        <v>0.68899999999999995</v>
      </c>
      <c r="T211" s="8">
        <v>3.2000000000000001E-2</v>
      </c>
      <c r="U211" s="8"/>
      <c r="V211" s="8"/>
      <c r="W211" s="8"/>
      <c r="X211" s="25">
        <v>101.1429778</v>
      </c>
      <c r="Y211" s="8"/>
      <c r="Z211" s="8"/>
      <c r="AA211" s="8">
        <v>5.2882251025171577E-3</v>
      </c>
      <c r="AB211" s="8">
        <v>0</v>
      </c>
      <c r="AC211" s="8">
        <v>0</v>
      </c>
      <c r="AD211" s="8">
        <v>7.0455507938300384E-3</v>
      </c>
      <c r="AE211" s="8">
        <v>0</v>
      </c>
      <c r="AF211" s="8">
        <v>2.6575913812833685E-2</v>
      </c>
      <c r="AG211" s="8">
        <v>4.3817102364897205E-4</v>
      </c>
      <c r="AH211" s="8">
        <v>1.8603503046859381E-2</v>
      </c>
      <c r="AI211" s="8">
        <v>0</v>
      </c>
      <c r="AJ211" s="8">
        <v>0</v>
      </c>
      <c r="AK211" s="8">
        <v>3.9639007182531972E-4</v>
      </c>
      <c r="AL211" s="8">
        <v>2.1349174491402754E-2</v>
      </c>
      <c r="AM211" s="8">
        <v>2.9124254982475932</v>
      </c>
      <c r="AN211" s="8">
        <v>0</v>
      </c>
      <c r="AO211" s="8">
        <v>1.3846929714470759E-2</v>
      </c>
      <c r="AP211" s="8">
        <v>6.1289508465211943E-4</v>
      </c>
      <c r="AQ211" s="8">
        <v>0</v>
      </c>
      <c r="AR211" s="8">
        <v>0</v>
      </c>
      <c r="AS211" s="8">
        <f>SUM(Tabela2[[#This Row],[Mg15]:[U]])</f>
        <v>3.0065822513896334</v>
      </c>
    </row>
    <row r="212" spans="2:45" x14ac:dyDescent="0.25">
      <c r="B212" s="6" t="s">
        <v>267</v>
      </c>
      <c r="C212" s="7" t="s">
        <v>220</v>
      </c>
      <c r="D212" s="8"/>
      <c r="E212" s="8"/>
      <c r="F212" s="8"/>
      <c r="G212" s="8">
        <v>1.7000000000000001E-2</v>
      </c>
      <c r="H212" s="8">
        <v>0</v>
      </c>
      <c r="I212" s="8">
        <v>9.3592200000000014E-2</v>
      </c>
      <c r="J212" s="8"/>
      <c r="K212" s="8">
        <v>0.59299999999999997</v>
      </c>
      <c r="L212" s="8">
        <v>4.4999999999999998E-2</v>
      </c>
      <c r="M212" s="8">
        <v>0.35099999999999998</v>
      </c>
      <c r="N212" s="8"/>
      <c r="O212" s="8">
        <v>3.7999999999999999E-2</v>
      </c>
      <c r="P212" s="8">
        <v>0.54400000000000004</v>
      </c>
      <c r="Q212" s="8">
        <v>98.001000000000005</v>
      </c>
      <c r="R212" s="8"/>
      <c r="S212" s="8">
        <v>1.45</v>
      </c>
      <c r="T212" s="8">
        <v>2.8000000000000001E-2</v>
      </c>
      <c r="U212" s="8"/>
      <c r="V212" s="8"/>
      <c r="W212" s="8"/>
      <c r="X212" s="25">
        <v>101.16059220000001</v>
      </c>
      <c r="Y212" s="8"/>
      <c r="Z212" s="8"/>
      <c r="AA212" s="8">
        <v>1.8737710488965283E-3</v>
      </c>
      <c r="AB212" s="8">
        <v>0</v>
      </c>
      <c r="AC212" s="8">
        <v>0</v>
      </c>
      <c r="AD212" s="8">
        <v>7.4143289416697617E-3</v>
      </c>
      <c r="AE212" s="8">
        <v>0</v>
      </c>
      <c r="AF212" s="8">
        <v>3.2984804209683166E-2</v>
      </c>
      <c r="AG212" s="8">
        <v>2.8181041212906048E-3</v>
      </c>
      <c r="AH212" s="8">
        <v>2.170372398746374E-2</v>
      </c>
      <c r="AI212" s="8">
        <v>0</v>
      </c>
      <c r="AJ212" s="8">
        <v>0</v>
      </c>
      <c r="AK212" s="8">
        <v>1.3699748264690507E-3</v>
      </c>
      <c r="AL212" s="8">
        <v>1.8183523220672165E-2</v>
      </c>
      <c r="AM212" s="8">
        <v>2.8887633056776485</v>
      </c>
      <c r="AN212" s="8">
        <v>0</v>
      </c>
      <c r="AO212" s="8">
        <v>2.915420312054114E-2</v>
      </c>
      <c r="AP212" s="8">
        <v>5.3652887334865607E-4</v>
      </c>
      <c r="AQ212" s="8">
        <v>0</v>
      </c>
      <c r="AR212" s="8">
        <v>0</v>
      </c>
      <c r="AS212" s="8">
        <f>SUM(Tabela2[[#This Row],[Mg15]:[U]])</f>
        <v>3.0048022680276829</v>
      </c>
    </row>
    <row r="213" spans="2:45" x14ac:dyDescent="0.25">
      <c r="B213" s="6" t="s">
        <v>268</v>
      </c>
      <c r="C213" s="7" t="s">
        <v>220</v>
      </c>
      <c r="D213" s="8"/>
      <c r="E213" s="8"/>
      <c r="F213" s="8"/>
      <c r="G213" s="8">
        <v>1.4E-2</v>
      </c>
      <c r="H213" s="8">
        <v>0</v>
      </c>
      <c r="I213" s="8">
        <v>9.8883199999999949E-2</v>
      </c>
      <c r="J213" s="8"/>
      <c r="K213" s="8">
        <v>0.155</v>
      </c>
      <c r="L213" s="8">
        <v>1.4E-2</v>
      </c>
      <c r="M213" s="8">
        <v>8.2000000000000003E-2</v>
      </c>
      <c r="N213" s="8"/>
      <c r="O213" s="8">
        <v>2.7E-2</v>
      </c>
      <c r="P213" s="8">
        <v>8.6999999999999994E-2</v>
      </c>
      <c r="Q213" s="8">
        <v>100.65600000000001</v>
      </c>
      <c r="R213" s="8"/>
      <c r="S213" s="8">
        <v>3.2000000000000001E-2</v>
      </c>
      <c r="T213" s="8">
        <v>7.0000000000000001E-3</v>
      </c>
      <c r="U213" s="8"/>
      <c r="V213" s="8"/>
      <c r="W213" s="8"/>
      <c r="X213" s="25">
        <v>101.1728832</v>
      </c>
      <c r="Y213" s="8"/>
      <c r="Z213" s="8"/>
      <c r="AA213" s="8">
        <v>1.5488249583473057E-3</v>
      </c>
      <c r="AB213" s="8">
        <v>0</v>
      </c>
      <c r="AC213" s="8">
        <v>0</v>
      </c>
      <c r="AD213" s="8">
        <v>7.862513530362927E-3</v>
      </c>
      <c r="AE213" s="8">
        <v>0</v>
      </c>
      <c r="AF213" s="8">
        <v>8.6536159058052363E-3</v>
      </c>
      <c r="AG213" s="8">
        <v>8.7999307913067849E-4</v>
      </c>
      <c r="AH213" s="8">
        <v>5.0891786111965367E-3</v>
      </c>
      <c r="AI213" s="8">
        <v>0</v>
      </c>
      <c r="AJ213" s="8">
        <v>0</v>
      </c>
      <c r="AK213" s="8">
        <v>9.7701100166455441E-4</v>
      </c>
      <c r="AL213" s="8">
        <v>2.9188050434778962E-3</v>
      </c>
      <c r="AM213" s="8">
        <v>2.9780214328694576</v>
      </c>
      <c r="AN213" s="8">
        <v>0</v>
      </c>
      <c r="AO213" s="8">
        <v>6.4578782186197039E-4</v>
      </c>
      <c r="AP213" s="8">
        <v>1.3462936791955153E-4</v>
      </c>
      <c r="AQ213" s="8">
        <v>0</v>
      </c>
      <c r="AR213" s="8">
        <v>0</v>
      </c>
      <c r="AS213" s="8">
        <f>SUM(Tabela2[[#This Row],[Mg15]:[U]])</f>
        <v>3.0067317921892243</v>
      </c>
    </row>
    <row r="214" spans="2:45" x14ac:dyDescent="0.25">
      <c r="B214" s="6" t="s">
        <v>269</v>
      </c>
      <c r="C214" s="7" t="s">
        <v>220</v>
      </c>
      <c r="D214" s="8"/>
      <c r="E214" s="8"/>
      <c r="F214" s="8"/>
      <c r="G214" s="8">
        <v>7.0000000000000001E-3</v>
      </c>
      <c r="H214" s="8">
        <v>0</v>
      </c>
      <c r="I214" s="8">
        <v>8.8930999999999982E-2</v>
      </c>
      <c r="J214" s="8"/>
      <c r="K214" s="8">
        <v>0.28399999999999997</v>
      </c>
      <c r="L214" s="8">
        <v>0</v>
      </c>
      <c r="M214" s="8">
        <v>0.22500000000000001</v>
      </c>
      <c r="N214" s="8"/>
      <c r="O214" s="8">
        <v>0</v>
      </c>
      <c r="P214" s="8">
        <v>0.29499999999999998</v>
      </c>
      <c r="Q214" s="8">
        <v>98.855000000000004</v>
      </c>
      <c r="R214" s="8"/>
      <c r="S214" s="8">
        <v>0.54200000000000004</v>
      </c>
      <c r="T214" s="8">
        <v>5.7000000000000002E-2</v>
      </c>
      <c r="U214" s="8"/>
      <c r="V214" s="8"/>
      <c r="W214" s="8"/>
      <c r="X214" s="25">
        <v>100.353931</v>
      </c>
      <c r="Y214" s="8"/>
      <c r="Z214" s="8"/>
      <c r="AA214" s="8">
        <v>7.7982297243948614E-4</v>
      </c>
      <c r="AB214" s="8">
        <v>0</v>
      </c>
      <c r="AC214" s="8">
        <v>0</v>
      </c>
      <c r="AD214" s="8">
        <v>7.1205862494923963E-3</v>
      </c>
      <c r="AE214" s="8">
        <v>0</v>
      </c>
      <c r="AF214" s="8">
        <v>1.5966434320270052E-2</v>
      </c>
      <c r="AG214" s="8">
        <v>0</v>
      </c>
      <c r="AH214" s="8">
        <v>1.4061771644867752E-2</v>
      </c>
      <c r="AI214" s="8">
        <v>0</v>
      </c>
      <c r="AJ214" s="8">
        <v>0</v>
      </c>
      <c r="AK214" s="8">
        <v>0</v>
      </c>
      <c r="AL214" s="8">
        <v>9.966244406273396E-3</v>
      </c>
      <c r="AM214" s="8">
        <v>2.9451707161304319</v>
      </c>
      <c r="AN214" s="8">
        <v>0</v>
      </c>
      <c r="AO214" s="8">
        <v>1.1014450642233647E-2</v>
      </c>
      <c r="AP214" s="8">
        <v>1.1039268701757345E-3</v>
      </c>
      <c r="AQ214" s="8">
        <v>0</v>
      </c>
      <c r="AR214" s="8">
        <v>0</v>
      </c>
      <c r="AS214" s="8">
        <f>SUM(Tabela2[[#This Row],[Mg15]:[U]])</f>
        <v>3.0051839532361844</v>
      </c>
    </row>
    <row r="215" spans="2:45" x14ac:dyDescent="0.25">
      <c r="B215" s="6" t="s">
        <v>270</v>
      </c>
      <c r="C215" s="7" t="s">
        <v>220</v>
      </c>
      <c r="D215" s="8"/>
      <c r="E215" s="8"/>
      <c r="F215" s="8"/>
      <c r="G215" s="8">
        <v>4.3999999999999997E-2</v>
      </c>
      <c r="H215" s="8">
        <v>0</v>
      </c>
      <c r="I215" s="8">
        <v>9.1408600000000062E-2</v>
      </c>
      <c r="J215" s="8"/>
      <c r="K215" s="8">
        <v>0.36799999999999999</v>
      </c>
      <c r="L215" s="8">
        <v>1.0999999999999999E-2</v>
      </c>
      <c r="M215" s="8">
        <v>5.5E-2</v>
      </c>
      <c r="N215" s="8"/>
      <c r="O215" s="8">
        <v>0</v>
      </c>
      <c r="P215" s="8">
        <v>0.23400000000000001</v>
      </c>
      <c r="Q215" s="8">
        <v>99.563000000000002</v>
      </c>
      <c r="R215" s="8"/>
      <c r="S215" s="8">
        <v>0.10199999999999999</v>
      </c>
      <c r="T215" s="8">
        <v>7.5999999999999998E-2</v>
      </c>
      <c r="U215" s="8"/>
      <c r="V215" s="8"/>
      <c r="W215" s="8"/>
      <c r="X215" s="25">
        <v>100.5444086</v>
      </c>
      <c r="Y215" s="8"/>
      <c r="Z215" s="8"/>
      <c r="AA215" s="8">
        <v>4.8857666990117076E-3</v>
      </c>
      <c r="AB215" s="8">
        <v>0</v>
      </c>
      <c r="AC215" s="8">
        <v>0</v>
      </c>
      <c r="AD215" s="8">
        <v>7.295107512242556E-3</v>
      </c>
      <c r="AE215" s="8">
        <v>0</v>
      </c>
      <c r="AF215" s="8">
        <v>2.0621463381658611E-2</v>
      </c>
      <c r="AG215" s="8">
        <v>6.9398431020333321E-4</v>
      </c>
      <c r="AH215" s="8">
        <v>3.4261176818173641E-3</v>
      </c>
      <c r="AI215" s="8">
        <v>0</v>
      </c>
      <c r="AJ215" s="8">
        <v>0</v>
      </c>
      <c r="AK215" s="8">
        <v>0</v>
      </c>
      <c r="AL215" s="8">
        <v>7.8796592773058196E-3</v>
      </c>
      <c r="AM215" s="8">
        <v>2.9565952253767738</v>
      </c>
      <c r="AN215" s="8">
        <v>0</v>
      </c>
      <c r="AO215" s="8">
        <v>2.0660736087202412E-3</v>
      </c>
      <c r="AP215" s="8">
        <v>1.4671046882654692E-3</v>
      </c>
      <c r="AQ215" s="8">
        <v>0</v>
      </c>
      <c r="AR215" s="8">
        <v>0</v>
      </c>
      <c r="AS215" s="8">
        <f>SUM(Tabela2[[#This Row],[Mg15]:[U]])</f>
        <v>3.0049305025359989</v>
      </c>
    </row>
    <row r="216" spans="2:45" x14ac:dyDescent="0.25">
      <c r="B216" s="6" t="s">
        <v>271</v>
      </c>
      <c r="C216" s="7" t="s">
        <v>220</v>
      </c>
      <c r="D216" s="8"/>
      <c r="E216" s="8"/>
      <c r="F216" s="8"/>
      <c r="G216" s="8">
        <v>2.4E-2</v>
      </c>
      <c r="H216" s="8">
        <v>0</v>
      </c>
      <c r="I216" s="8">
        <v>9.7706599999999977E-2</v>
      </c>
      <c r="J216" s="8"/>
      <c r="K216" s="8">
        <v>5.7000000000000002E-2</v>
      </c>
      <c r="L216" s="8">
        <v>2.9000000000000001E-2</v>
      </c>
      <c r="M216" s="8">
        <v>6.6000000000000003E-2</v>
      </c>
      <c r="N216" s="8"/>
      <c r="O216" s="8">
        <v>0</v>
      </c>
      <c r="P216" s="8">
        <v>4.7E-2</v>
      </c>
      <c r="Q216" s="8">
        <v>99.653000000000006</v>
      </c>
      <c r="R216" s="8"/>
      <c r="S216" s="8">
        <v>0.69399999999999995</v>
      </c>
      <c r="T216" s="8">
        <v>0</v>
      </c>
      <c r="U216" s="8"/>
      <c r="V216" s="8"/>
      <c r="W216" s="8"/>
      <c r="X216" s="25">
        <v>100.6677066</v>
      </c>
      <c r="Y216" s="8"/>
      <c r="Z216" s="8"/>
      <c r="AA216" s="8">
        <v>2.6736853666804888E-3</v>
      </c>
      <c r="AB216" s="8">
        <v>0</v>
      </c>
      <c r="AC216" s="8">
        <v>0</v>
      </c>
      <c r="AD216" s="8">
        <v>7.8232561300897157E-3</v>
      </c>
      <c r="AE216" s="8">
        <v>0</v>
      </c>
      <c r="AF216" s="8">
        <v>3.2045387471294107E-3</v>
      </c>
      <c r="AG216" s="8">
        <v>1.835582774309273E-3</v>
      </c>
      <c r="AH216" s="8">
        <v>4.1247965374517984E-3</v>
      </c>
      <c r="AI216" s="8">
        <v>0</v>
      </c>
      <c r="AJ216" s="8">
        <v>0</v>
      </c>
      <c r="AK216" s="8">
        <v>0</v>
      </c>
      <c r="AL216" s="8">
        <v>1.5878462511319318E-3</v>
      </c>
      <c r="AM216" s="8">
        <v>2.9689527319032609</v>
      </c>
      <c r="AN216" s="8">
        <v>0</v>
      </c>
      <c r="AO216" s="8">
        <v>1.4103408905143434E-2</v>
      </c>
      <c r="AP216" s="8">
        <v>0</v>
      </c>
      <c r="AQ216" s="8">
        <v>0</v>
      </c>
      <c r="AR216" s="8">
        <v>0</v>
      </c>
      <c r="AS216" s="8">
        <f>SUM(Tabela2[[#This Row],[Mg15]:[U]])</f>
        <v>3.0043058466151971</v>
      </c>
    </row>
    <row r="217" spans="2:45" x14ac:dyDescent="0.25">
      <c r="B217" s="6" t="s">
        <v>272</v>
      </c>
      <c r="C217" s="7" t="s">
        <v>220</v>
      </c>
      <c r="D217" s="8"/>
      <c r="E217" s="8"/>
      <c r="F217" s="8"/>
      <c r="G217" s="8">
        <v>0</v>
      </c>
      <c r="H217" s="8">
        <v>0</v>
      </c>
      <c r="I217" s="8">
        <v>7.8166999999999986E-2</v>
      </c>
      <c r="J217" s="8"/>
      <c r="K217" s="8">
        <v>7.9000000000000001E-2</v>
      </c>
      <c r="L217" s="8">
        <v>8.2000000000000003E-2</v>
      </c>
      <c r="M217" s="8">
        <v>8.3000000000000004E-2</v>
      </c>
      <c r="N217" s="8"/>
      <c r="O217" s="8">
        <v>3.4000000000000002E-2</v>
      </c>
      <c r="P217" s="8">
        <v>0.23499999999999999</v>
      </c>
      <c r="Q217" s="8">
        <v>100.235</v>
      </c>
      <c r="R217" s="8"/>
      <c r="S217" s="8">
        <v>0.629</v>
      </c>
      <c r="T217" s="8">
        <v>0</v>
      </c>
      <c r="U217" s="8"/>
      <c r="V217" s="8"/>
      <c r="W217" s="8"/>
      <c r="X217" s="25">
        <v>101.455167</v>
      </c>
      <c r="Y217" s="8"/>
      <c r="Z217" s="8"/>
      <c r="AA217" s="8">
        <v>0</v>
      </c>
      <c r="AB217" s="8">
        <v>0</v>
      </c>
      <c r="AC217" s="8">
        <v>0</v>
      </c>
      <c r="AD217" s="8">
        <v>6.204571000847316E-3</v>
      </c>
      <c r="AE217" s="8">
        <v>0</v>
      </c>
      <c r="AF217" s="8">
        <v>4.4029365704850157E-3</v>
      </c>
      <c r="AG217" s="8">
        <v>5.1453449321290038E-3</v>
      </c>
      <c r="AH217" s="8">
        <v>5.1423467055872474E-3</v>
      </c>
      <c r="AI217" s="8">
        <v>0</v>
      </c>
      <c r="AJ217" s="8">
        <v>0</v>
      </c>
      <c r="AK217" s="8">
        <v>1.2281856757250041E-3</v>
      </c>
      <c r="AL217" s="8">
        <v>7.8705144130238203E-3</v>
      </c>
      <c r="AM217" s="8">
        <v>2.960444793999137</v>
      </c>
      <c r="AN217" s="8">
        <v>0</v>
      </c>
      <c r="AO217" s="8">
        <v>1.267184753527281E-2</v>
      </c>
      <c r="AP217" s="8">
        <v>0</v>
      </c>
      <c r="AQ217" s="8">
        <v>0</v>
      </c>
      <c r="AR217" s="8">
        <v>0</v>
      </c>
      <c r="AS217" s="8">
        <f>SUM(Tabela2[[#This Row],[Mg15]:[U]])</f>
        <v>3.003110540832207</v>
      </c>
    </row>
    <row r="218" spans="2:45" x14ac:dyDescent="0.25">
      <c r="B218" s="6" t="s">
        <v>273</v>
      </c>
      <c r="C218" s="7" t="s">
        <v>220</v>
      </c>
      <c r="D218" s="8"/>
      <c r="E218" s="8"/>
      <c r="F218" s="8"/>
      <c r="G218" s="8">
        <v>1.9E-2</v>
      </c>
      <c r="H218" s="8">
        <v>1.4999999999999999E-2</v>
      </c>
      <c r="I218" s="8">
        <v>8.5071600000000025E-2</v>
      </c>
      <c r="J218" s="8"/>
      <c r="K218" s="8">
        <v>0.49399999999999999</v>
      </c>
      <c r="L218" s="8">
        <v>2.1999999999999999E-2</v>
      </c>
      <c r="M218" s="8">
        <v>0.19</v>
      </c>
      <c r="N218" s="8"/>
      <c r="O218" s="8">
        <v>0.01</v>
      </c>
      <c r="P218" s="8">
        <v>0.20799999999999999</v>
      </c>
      <c r="Q218" s="8">
        <v>99.477999999999994</v>
      </c>
      <c r="R218" s="8"/>
      <c r="S218" s="8">
        <v>0.71299999999999997</v>
      </c>
      <c r="T218" s="8">
        <v>0</v>
      </c>
      <c r="U218" s="8"/>
      <c r="V218" s="8"/>
      <c r="W218" s="8"/>
      <c r="X218" s="25">
        <v>101.23407159999999</v>
      </c>
      <c r="Y218" s="8"/>
      <c r="Z218" s="8"/>
      <c r="AA218" s="8">
        <v>2.0951156976467375E-3</v>
      </c>
      <c r="AB218" s="8">
        <v>1.3076540495561817E-3</v>
      </c>
      <c r="AC218" s="8">
        <v>0</v>
      </c>
      <c r="AD218" s="8">
        <v>6.7422305881066225E-3</v>
      </c>
      <c r="AE218" s="8">
        <v>0</v>
      </c>
      <c r="AF218" s="8">
        <v>2.748988815275202E-2</v>
      </c>
      <c r="AG218" s="8">
        <v>1.3783325389033216E-3</v>
      </c>
      <c r="AH218" s="8">
        <v>1.17535091286493E-2</v>
      </c>
      <c r="AI218" s="8">
        <v>0</v>
      </c>
      <c r="AJ218" s="8">
        <v>0</v>
      </c>
      <c r="AK218" s="8">
        <v>3.6067479789810415E-4</v>
      </c>
      <c r="AL218" s="8">
        <v>6.9555147750625943E-3</v>
      </c>
      <c r="AM218" s="8">
        <v>2.9335622176766916</v>
      </c>
      <c r="AN218" s="8">
        <v>0</v>
      </c>
      <c r="AO218" s="8">
        <v>1.4341993112007831E-2</v>
      </c>
      <c r="AP218" s="8">
        <v>0</v>
      </c>
      <c r="AQ218" s="8">
        <v>0</v>
      </c>
      <c r="AR218" s="8">
        <v>0</v>
      </c>
      <c r="AS218" s="8">
        <f>SUM(Tabela2[[#This Row],[Mg15]:[U]])</f>
        <v>3.0059871305172741</v>
      </c>
    </row>
    <row r="219" spans="2:45" x14ac:dyDescent="0.25">
      <c r="B219" s="6" t="s">
        <v>274</v>
      </c>
      <c r="C219" s="7" t="s">
        <v>220</v>
      </c>
      <c r="D219" s="8"/>
      <c r="E219" s="8"/>
      <c r="F219" s="8"/>
      <c r="G219" s="8">
        <v>5.0000000000000001E-3</v>
      </c>
      <c r="H219" s="8">
        <v>2.3E-2</v>
      </c>
      <c r="I219" s="8">
        <v>0.10284799999999994</v>
      </c>
      <c r="J219" s="8"/>
      <c r="K219" s="8">
        <v>0.17299999999999999</v>
      </c>
      <c r="L219" s="8">
        <v>3.7999999999999999E-2</v>
      </c>
      <c r="M219" s="8">
        <v>1.079</v>
      </c>
      <c r="N219" s="8"/>
      <c r="O219" s="8">
        <v>8.2000000000000003E-2</v>
      </c>
      <c r="P219" s="8">
        <v>0.85199999999999998</v>
      </c>
      <c r="Q219" s="8">
        <v>92.84</v>
      </c>
      <c r="R219" s="8"/>
      <c r="S219" s="8">
        <v>5.6020000000000003</v>
      </c>
      <c r="T219" s="8">
        <v>0</v>
      </c>
      <c r="U219" s="8"/>
      <c r="V219" s="8"/>
      <c r="W219" s="8"/>
      <c r="X219" s="25">
        <v>100.79684800000001</v>
      </c>
      <c r="Y219" s="8"/>
      <c r="Z219" s="8"/>
      <c r="AA219" s="8">
        <v>5.5742531127055573E-4</v>
      </c>
      <c r="AB219" s="8">
        <v>2.0271771901253124E-3</v>
      </c>
      <c r="AC219" s="8">
        <v>0</v>
      </c>
      <c r="AD219" s="8">
        <v>8.2409470211216949E-3</v>
      </c>
      <c r="AE219" s="8">
        <v>0</v>
      </c>
      <c r="AF219" s="8">
        <v>9.7331719955077809E-3</v>
      </c>
      <c r="AG219" s="8">
        <v>2.4070061254441101E-3</v>
      </c>
      <c r="AH219" s="8">
        <v>6.7483510030296748E-2</v>
      </c>
      <c r="AI219" s="8">
        <v>0</v>
      </c>
      <c r="AJ219" s="8">
        <v>0</v>
      </c>
      <c r="AK219" s="8">
        <v>2.9901427376702767E-3</v>
      </c>
      <c r="AL219" s="8">
        <v>2.8804995262278081E-2</v>
      </c>
      <c r="AM219" s="8">
        <v>2.7679972924126477</v>
      </c>
      <c r="AN219" s="8">
        <v>0</v>
      </c>
      <c r="AO219" s="8">
        <v>0.11392665731173317</v>
      </c>
      <c r="AP219" s="8">
        <v>0</v>
      </c>
      <c r="AQ219" s="8">
        <v>0</v>
      </c>
      <c r="AR219" s="8">
        <v>0</v>
      </c>
      <c r="AS219" s="8">
        <f>SUM(Tabela2[[#This Row],[Mg15]:[U]])</f>
        <v>3.0041683253980955</v>
      </c>
    </row>
    <row r="220" spans="2:45" x14ac:dyDescent="0.25">
      <c r="B220" s="6" t="s">
        <v>275</v>
      </c>
      <c r="C220" s="7" t="s">
        <v>220</v>
      </c>
      <c r="D220" s="8"/>
      <c r="E220" s="8"/>
      <c r="F220" s="8"/>
      <c r="G220" s="8">
        <v>3.7999999999999999E-2</v>
      </c>
      <c r="H220" s="8">
        <v>0</v>
      </c>
      <c r="I220" s="8">
        <v>7.7854800000000002E-2</v>
      </c>
      <c r="J220" s="8"/>
      <c r="K220" s="8">
        <v>2.7E-2</v>
      </c>
      <c r="L220" s="8">
        <v>5.0999999999999997E-2</v>
      </c>
      <c r="M220" s="8">
        <v>2.9000000000000001E-2</v>
      </c>
      <c r="N220" s="8"/>
      <c r="O220" s="8">
        <v>0.10100000000000001</v>
      </c>
      <c r="P220" s="8">
        <v>0.112</v>
      </c>
      <c r="Q220" s="8">
        <v>99.634</v>
      </c>
      <c r="R220" s="8"/>
      <c r="S220" s="8">
        <v>0</v>
      </c>
      <c r="T220" s="8">
        <v>0.106</v>
      </c>
      <c r="U220" s="8"/>
      <c r="V220" s="8"/>
      <c r="W220" s="8"/>
      <c r="X220" s="25">
        <v>100.1758548</v>
      </c>
      <c r="Y220" s="8"/>
      <c r="Z220" s="8"/>
      <c r="AA220" s="8">
        <v>4.2487043933783592E-3</v>
      </c>
      <c r="AB220" s="8">
        <v>0</v>
      </c>
      <c r="AC220" s="8">
        <v>0</v>
      </c>
      <c r="AD220" s="8">
        <v>6.2563768922394309E-3</v>
      </c>
      <c r="AE220" s="8">
        <v>0</v>
      </c>
      <c r="AF220" s="8">
        <v>1.5234503236142205E-3</v>
      </c>
      <c r="AG220" s="8">
        <v>3.2398135201248961E-3</v>
      </c>
      <c r="AH220" s="8">
        <v>1.8189906019199255E-3</v>
      </c>
      <c r="AI220" s="8">
        <v>0</v>
      </c>
      <c r="AJ220" s="8">
        <v>0</v>
      </c>
      <c r="AK220" s="8">
        <v>3.6936494870738103E-3</v>
      </c>
      <c r="AL220" s="8">
        <v>3.7975410271810107E-3</v>
      </c>
      <c r="AM220" s="8">
        <v>2.979163468866147</v>
      </c>
      <c r="AN220" s="8">
        <v>0</v>
      </c>
      <c r="AO220" s="8">
        <v>0</v>
      </c>
      <c r="AP220" s="8">
        <v>2.0603748902379634E-3</v>
      </c>
      <c r="AQ220" s="8">
        <v>0</v>
      </c>
      <c r="AR220" s="8">
        <v>0</v>
      </c>
      <c r="AS220" s="8">
        <f>SUM(Tabela2[[#This Row],[Mg15]:[U]])</f>
        <v>3.0058023700019167</v>
      </c>
    </row>
    <row r="221" spans="2:45" x14ac:dyDescent="0.25">
      <c r="B221" s="6" t="s">
        <v>276</v>
      </c>
      <c r="C221" s="7" t="s">
        <v>220</v>
      </c>
      <c r="D221" s="8"/>
      <c r="E221" s="8"/>
      <c r="F221" s="8"/>
      <c r="G221" s="8">
        <v>1.4E-2</v>
      </c>
      <c r="H221" s="8">
        <v>4.1000000000000002E-2</v>
      </c>
      <c r="I221" s="8">
        <v>8.3412799999999954E-2</v>
      </c>
      <c r="J221" s="8"/>
      <c r="K221" s="8">
        <v>2.1999999999999999E-2</v>
      </c>
      <c r="L221" s="8">
        <v>2E-3</v>
      </c>
      <c r="M221" s="8">
        <v>5.5E-2</v>
      </c>
      <c r="N221" s="8"/>
      <c r="O221" s="8">
        <v>4.9000000000000002E-2</v>
      </c>
      <c r="P221" s="8">
        <v>2.5999999999999999E-2</v>
      </c>
      <c r="Q221" s="8">
        <v>98.024000000000001</v>
      </c>
      <c r="R221" s="8"/>
      <c r="S221" s="8">
        <v>0.44600000000000001</v>
      </c>
      <c r="T221" s="8">
        <v>0</v>
      </c>
      <c r="U221" s="8"/>
      <c r="V221" s="8"/>
      <c r="W221" s="8"/>
      <c r="X221" s="25">
        <v>98.762412799999993</v>
      </c>
      <c r="Y221" s="8"/>
      <c r="Z221" s="8"/>
      <c r="AA221" s="8">
        <v>1.5890583453055994E-3</v>
      </c>
      <c r="AB221" s="8">
        <v>3.679110727255673E-3</v>
      </c>
      <c r="AC221" s="8">
        <v>0</v>
      </c>
      <c r="AD221" s="8">
        <v>6.8047018049313783E-3</v>
      </c>
      <c r="AE221" s="8">
        <v>0</v>
      </c>
      <c r="AF221" s="8">
        <v>1.2601611970113529E-3</v>
      </c>
      <c r="AG221" s="8">
        <v>1.2897891570430218E-4</v>
      </c>
      <c r="AH221" s="8">
        <v>3.5021442912832909E-3</v>
      </c>
      <c r="AI221" s="8">
        <v>0</v>
      </c>
      <c r="AJ221" s="8">
        <v>0</v>
      </c>
      <c r="AK221" s="8">
        <v>1.8191532013870199E-3</v>
      </c>
      <c r="AL221" s="8">
        <v>8.9494570557632227E-4</v>
      </c>
      <c r="AM221" s="8">
        <v>2.9754871342921727</v>
      </c>
      <c r="AN221" s="8">
        <v>0</v>
      </c>
      <c r="AO221" s="8">
        <v>9.234475562723346E-3</v>
      </c>
      <c r="AP221" s="8">
        <v>0</v>
      </c>
      <c r="AQ221" s="8">
        <v>0</v>
      </c>
      <c r="AR221" s="8">
        <v>0</v>
      </c>
      <c r="AS221" s="8">
        <f>SUM(Tabela2[[#This Row],[Mg15]:[U]])</f>
        <v>3.0043998640433509</v>
      </c>
    </row>
    <row r="222" spans="2:45" x14ac:dyDescent="0.25">
      <c r="B222" s="6" t="s">
        <v>277</v>
      </c>
      <c r="C222" s="7" t="s">
        <v>220</v>
      </c>
      <c r="D222" s="8"/>
      <c r="E222" s="8"/>
      <c r="F222" s="8"/>
      <c r="G222" s="8">
        <v>2.7E-2</v>
      </c>
      <c r="H222" s="8">
        <v>0.129</v>
      </c>
      <c r="I222" s="8">
        <v>8.6269399999999941E-2</v>
      </c>
      <c r="J222" s="8"/>
      <c r="K222" s="8">
        <v>7.0999999999999994E-2</v>
      </c>
      <c r="L222" s="8">
        <v>7.8E-2</v>
      </c>
      <c r="M222" s="8">
        <v>0.54200000000000004</v>
      </c>
      <c r="N222" s="8"/>
      <c r="O222" s="8">
        <v>0.11700000000000001</v>
      </c>
      <c r="P222" s="8">
        <v>1.0089999999999999</v>
      </c>
      <c r="Q222" s="8">
        <v>98.427000000000007</v>
      </c>
      <c r="R222" s="8"/>
      <c r="S222" s="8">
        <v>0.55900000000000005</v>
      </c>
      <c r="T222" s="8">
        <v>6.8000000000000005E-2</v>
      </c>
      <c r="U222" s="8"/>
      <c r="V222" s="8"/>
      <c r="W222" s="8"/>
      <c r="X222" s="25">
        <v>101.11326940000001</v>
      </c>
      <c r="Y222" s="8"/>
      <c r="Z222" s="8"/>
      <c r="AA222" s="8">
        <v>2.975805943873451E-3</v>
      </c>
      <c r="AB222" s="8">
        <v>1.1240295978473857E-2</v>
      </c>
      <c r="AC222" s="8">
        <v>0</v>
      </c>
      <c r="AD222" s="8">
        <v>6.8337991591612716E-3</v>
      </c>
      <c r="AE222" s="8">
        <v>0</v>
      </c>
      <c r="AF222" s="8">
        <v>3.9490333872951363E-3</v>
      </c>
      <c r="AG222" s="8">
        <v>4.8844128328535416E-3</v>
      </c>
      <c r="AH222" s="8">
        <v>3.3511947533767523E-2</v>
      </c>
      <c r="AI222" s="8">
        <v>0</v>
      </c>
      <c r="AJ222" s="8">
        <v>0</v>
      </c>
      <c r="AK222" s="8">
        <v>4.217820484778494E-3</v>
      </c>
      <c r="AL222" s="8">
        <v>3.3724346409756266E-2</v>
      </c>
      <c r="AM222" s="8">
        <v>2.9011416864998081</v>
      </c>
      <c r="AN222" s="8">
        <v>0</v>
      </c>
      <c r="AO222" s="8">
        <v>1.1238755429844727E-2</v>
      </c>
      <c r="AP222" s="8">
        <v>1.3029184066220276E-3</v>
      </c>
      <c r="AQ222" s="8">
        <v>0</v>
      </c>
      <c r="AR222" s="8">
        <v>0</v>
      </c>
      <c r="AS222" s="8">
        <f>SUM(Tabela2[[#This Row],[Mg15]:[U]])</f>
        <v>3.0150208220662345</v>
      </c>
    </row>
    <row r="223" spans="2:45" x14ac:dyDescent="0.25">
      <c r="B223" s="6" t="s">
        <v>278</v>
      </c>
      <c r="C223" s="7" t="s">
        <v>220</v>
      </c>
      <c r="D223" s="8"/>
      <c r="E223" s="8"/>
      <c r="F223" s="8"/>
      <c r="G223" s="8">
        <v>0</v>
      </c>
      <c r="H223" s="8">
        <v>0</v>
      </c>
      <c r="I223" s="8">
        <v>8.1836600000000037E-2</v>
      </c>
      <c r="J223" s="8"/>
      <c r="K223" s="8">
        <v>8.0000000000000002E-3</v>
      </c>
      <c r="L223" s="8">
        <v>0</v>
      </c>
      <c r="M223" s="8">
        <v>0</v>
      </c>
      <c r="N223" s="8"/>
      <c r="O223" s="8">
        <v>3.2000000000000001E-2</v>
      </c>
      <c r="P223" s="8">
        <v>4.9000000000000002E-2</v>
      </c>
      <c r="Q223" s="8">
        <v>101.303</v>
      </c>
      <c r="R223" s="8"/>
      <c r="S223" s="8">
        <v>8.6999999999999994E-2</v>
      </c>
      <c r="T223" s="8">
        <v>7.1999999999999995E-2</v>
      </c>
      <c r="U223" s="8"/>
      <c r="V223" s="8"/>
      <c r="W223" s="8"/>
      <c r="X223" s="25">
        <v>101.6328366</v>
      </c>
      <c r="Y223" s="8"/>
      <c r="Z223" s="8"/>
      <c r="AA223" s="8">
        <v>0</v>
      </c>
      <c r="AB223" s="8">
        <v>0</v>
      </c>
      <c r="AC223" s="8">
        <v>0</v>
      </c>
      <c r="AD223" s="8">
        <v>6.4890270074159746E-3</v>
      </c>
      <c r="AE223" s="8">
        <v>0</v>
      </c>
      <c r="AF223" s="8">
        <v>4.4539877088165295E-4</v>
      </c>
      <c r="AG223" s="8">
        <v>0</v>
      </c>
      <c r="AH223" s="8">
        <v>0</v>
      </c>
      <c r="AI223" s="8">
        <v>0</v>
      </c>
      <c r="AJ223" s="8">
        <v>0</v>
      </c>
      <c r="AK223" s="8">
        <v>1.1547255590841927E-3</v>
      </c>
      <c r="AL223" s="8">
        <v>1.6393626108937044E-3</v>
      </c>
      <c r="AM223" s="8">
        <v>2.9888462052627167</v>
      </c>
      <c r="AN223" s="8">
        <v>0</v>
      </c>
      <c r="AO223" s="8">
        <v>1.7508632844124626E-3</v>
      </c>
      <c r="AP223" s="8">
        <v>1.3809163563179802E-3</v>
      </c>
      <c r="AQ223" s="8">
        <v>0</v>
      </c>
      <c r="AR223" s="8">
        <v>0</v>
      </c>
      <c r="AS223" s="8">
        <f>SUM(Tabela2[[#This Row],[Mg15]:[U]])</f>
        <v>3.0017064988517226</v>
      </c>
    </row>
    <row r="224" spans="2:45" x14ac:dyDescent="0.25">
      <c r="B224" s="6" t="s">
        <v>279</v>
      </c>
      <c r="C224" s="7" t="s">
        <v>220</v>
      </c>
      <c r="D224" s="8"/>
      <c r="E224" s="8"/>
      <c r="F224" s="8"/>
      <c r="G224" s="8">
        <v>0</v>
      </c>
      <c r="H224" s="8">
        <v>2.7E-2</v>
      </c>
      <c r="I224" s="8">
        <v>8.2082600000000006E-2</v>
      </c>
      <c r="J224" s="8"/>
      <c r="K224" s="8">
        <v>1.2999999999999999E-2</v>
      </c>
      <c r="L224" s="8">
        <v>0</v>
      </c>
      <c r="M224" s="8">
        <v>0.26700000000000002</v>
      </c>
      <c r="N224" s="8"/>
      <c r="O224" s="8">
        <v>6.3E-2</v>
      </c>
      <c r="P224" s="8">
        <v>0.53400000000000003</v>
      </c>
      <c r="Q224" s="8">
        <v>99.733000000000004</v>
      </c>
      <c r="R224" s="8"/>
      <c r="S224" s="8">
        <v>0.63900000000000001</v>
      </c>
      <c r="T224" s="8">
        <v>0</v>
      </c>
      <c r="U224" s="8"/>
      <c r="V224" s="8"/>
      <c r="W224" s="8"/>
      <c r="X224" s="25">
        <v>101.3580826</v>
      </c>
      <c r="Y224" s="8"/>
      <c r="Z224" s="8"/>
      <c r="AA224" s="8">
        <v>0</v>
      </c>
      <c r="AB224" s="8">
        <v>2.3571227125962616E-3</v>
      </c>
      <c r="AC224" s="8">
        <v>0</v>
      </c>
      <c r="AD224" s="8">
        <v>6.5145876178880815E-3</v>
      </c>
      <c r="AE224" s="8">
        <v>0</v>
      </c>
      <c r="AF224" s="8">
        <v>7.2444630335991619E-4</v>
      </c>
      <c r="AG224" s="8">
        <v>0</v>
      </c>
      <c r="AH224" s="8">
        <v>1.6540248642572433E-2</v>
      </c>
      <c r="AI224" s="8">
        <v>0</v>
      </c>
      <c r="AJ224" s="8">
        <v>0</v>
      </c>
      <c r="AK224" s="8">
        <v>2.2754807771698539E-3</v>
      </c>
      <c r="AL224" s="8">
        <v>1.7882326662142595E-2</v>
      </c>
      <c r="AM224" s="8">
        <v>2.9452622144742029</v>
      </c>
      <c r="AN224" s="8">
        <v>0</v>
      </c>
      <c r="AO224" s="8">
        <v>1.2871751962329521E-2</v>
      </c>
      <c r="AP224" s="8">
        <v>0</v>
      </c>
      <c r="AQ224" s="8">
        <v>0</v>
      </c>
      <c r="AR224" s="8">
        <v>0</v>
      </c>
      <c r="AS224" s="8">
        <f>SUM(Tabela2[[#This Row],[Mg15]:[U]])</f>
        <v>3.0044281791522613</v>
      </c>
    </row>
    <row r="225" spans="2:45" x14ac:dyDescent="0.25">
      <c r="B225" s="6" t="s">
        <v>280</v>
      </c>
      <c r="C225" s="7" t="s">
        <v>220</v>
      </c>
      <c r="D225" s="8"/>
      <c r="E225" s="8"/>
      <c r="F225" s="8"/>
      <c r="G225" s="8">
        <v>0</v>
      </c>
      <c r="H225" s="8">
        <v>0</v>
      </c>
      <c r="I225" s="8">
        <v>0.10113459999999996</v>
      </c>
      <c r="J225" s="8"/>
      <c r="K225" s="8">
        <v>5.0000000000000001E-3</v>
      </c>
      <c r="L225" s="8">
        <v>0.04</v>
      </c>
      <c r="M225" s="8">
        <v>0.71199999999999997</v>
      </c>
      <c r="N225" s="8"/>
      <c r="O225" s="8">
        <v>0.122</v>
      </c>
      <c r="P225" s="8">
        <v>1.8759999999999999</v>
      </c>
      <c r="Q225" s="8">
        <v>96.393000000000001</v>
      </c>
      <c r="R225" s="8"/>
      <c r="S225" s="8">
        <v>1.5740000000000001</v>
      </c>
      <c r="T225" s="8">
        <v>2.7E-2</v>
      </c>
      <c r="U225" s="8"/>
      <c r="V225" s="8"/>
      <c r="W225" s="8"/>
      <c r="X225" s="25">
        <v>100.8501346</v>
      </c>
      <c r="Y225" s="8"/>
      <c r="Z225" s="8"/>
      <c r="AA225" s="8">
        <v>0</v>
      </c>
      <c r="AB225" s="8">
        <v>0</v>
      </c>
      <c r="AC225" s="8">
        <v>0</v>
      </c>
      <c r="AD225" s="8">
        <v>8.0331742089513793E-3</v>
      </c>
      <c r="AE225" s="8">
        <v>0</v>
      </c>
      <c r="AF225" s="8">
        <v>2.7885886269868505E-4</v>
      </c>
      <c r="AG225" s="8">
        <v>2.511653602017455E-3</v>
      </c>
      <c r="AH225" s="8">
        <v>4.4143052884964437E-2</v>
      </c>
      <c r="AI225" s="8">
        <v>0</v>
      </c>
      <c r="AJ225" s="8">
        <v>0</v>
      </c>
      <c r="AK225" s="8">
        <v>4.4100554622935328E-3</v>
      </c>
      <c r="AL225" s="8">
        <v>6.2873436746088959E-2</v>
      </c>
      <c r="AM225" s="8">
        <v>2.8489326256801113</v>
      </c>
      <c r="AN225" s="8">
        <v>0</v>
      </c>
      <c r="AO225" s="8">
        <v>3.1731684773802123E-2</v>
      </c>
      <c r="AP225" s="8">
        <v>5.1874516471061031E-4</v>
      </c>
      <c r="AQ225" s="8">
        <v>0</v>
      </c>
      <c r="AR225" s="8">
        <v>0</v>
      </c>
      <c r="AS225" s="8">
        <f>SUM(Tabela2[[#This Row],[Mg15]:[U]])</f>
        <v>3.0034332873856386</v>
      </c>
    </row>
    <row r="226" spans="2:45" x14ac:dyDescent="0.25">
      <c r="B226" s="6" t="s">
        <v>281</v>
      </c>
      <c r="C226" s="7" t="s">
        <v>220</v>
      </c>
      <c r="D226" s="8"/>
      <c r="E226" s="8"/>
      <c r="F226" s="8"/>
      <c r="G226" s="8">
        <v>2.5999999999999999E-2</v>
      </c>
      <c r="H226" s="8">
        <v>0</v>
      </c>
      <c r="I226" s="8">
        <v>0.10598300000000005</v>
      </c>
      <c r="J226" s="8"/>
      <c r="K226" s="8">
        <v>0</v>
      </c>
      <c r="L226" s="8">
        <v>0</v>
      </c>
      <c r="M226" s="8">
        <v>0.11600000000000001</v>
      </c>
      <c r="N226" s="8"/>
      <c r="O226" s="8">
        <v>0.19900000000000001</v>
      </c>
      <c r="P226" s="8">
        <v>0.151</v>
      </c>
      <c r="Q226" s="8">
        <v>100.515</v>
      </c>
      <c r="R226" s="8"/>
      <c r="S226" s="8">
        <v>0.36699999999999999</v>
      </c>
      <c r="T226" s="8">
        <v>0</v>
      </c>
      <c r="U226" s="8"/>
      <c r="V226" s="8"/>
      <c r="W226" s="8"/>
      <c r="X226" s="25">
        <v>101.479983</v>
      </c>
      <c r="Y226" s="8"/>
      <c r="Z226" s="8"/>
      <c r="AA226" s="8">
        <v>2.8707505391259401E-3</v>
      </c>
      <c r="AB226" s="8">
        <v>0</v>
      </c>
      <c r="AC226" s="8">
        <v>0</v>
      </c>
      <c r="AD226" s="8">
        <v>8.4105211349115739E-3</v>
      </c>
      <c r="AE226" s="8">
        <v>0</v>
      </c>
      <c r="AF226" s="8">
        <v>0</v>
      </c>
      <c r="AG226" s="8">
        <v>0</v>
      </c>
      <c r="AH226" s="8">
        <v>7.1852127928717724E-3</v>
      </c>
      <c r="AI226" s="8">
        <v>0</v>
      </c>
      <c r="AJ226" s="8">
        <v>0</v>
      </c>
      <c r="AK226" s="8">
        <v>7.1868167403960582E-3</v>
      </c>
      <c r="AL226" s="8">
        <v>5.056041000150252E-3</v>
      </c>
      <c r="AM226" s="8">
        <v>2.9680200645982815</v>
      </c>
      <c r="AN226" s="8">
        <v>0</v>
      </c>
      <c r="AO226" s="8">
        <v>7.3918601421438402E-3</v>
      </c>
      <c r="AP226" s="8">
        <v>0</v>
      </c>
      <c r="AQ226" s="8">
        <v>0</v>
      </c>
      <c r="AR226" s="8">
        <v>0</v>
      </c>
      <c r="AS226" s="8">
        <f>SUM(Tabela2[[#This Row],[Mg15]:[U]])</f>
        <v>3.006121266947881</v>
      </c>
    </row>
    <row r="227" spans="2:45" x14ac:dyDescent="0.25">
      <c r="B227" s="6" t="s">
        <v>282</v>
      </c>
      <c r="C227" s="7" t="s">
        <v>220</v>
      </c>
      <c r="D227" s="8"/>
      <c r="E227" s="8"/>
      <c r="F227" s="8"/>
      <c r="G227" s="8">
        <v>8.9999999999999993E-3</v>
      </c>
      <c r="H227" s="8">
        <v>0</v>
      </c>
      <c r="I227" s="8">
        <v>7.9639599999999922E-2</v>
      </c>
      <c r="J227" s="8"/>
      <c r="K227" s="8">
        <v>1.7000000000000001E-2</v>
      </c>
      <c r="L227" s="8">
        <v>0</v>
      </c>
      <c r="M227" s="8">
        <v>0.17399999999999999</v>
      </c>
      <c r="N227" s="8"/>
      <c r="O227" s="8">
        <v>0.19400000000000001</v>
      </c>
      <c r="P227" s="8">
        <v>0.17</v>
      </c>
      <c r="Q227" s="8">
        <v>99.918000000000006</v>
      </c>
      <c r="R227" s="8"/>
      <c r="S227" s="8">
        <v>0.875</v>
      </c>
      <c r="T227" s="8">
        <v>0</v>
      </c>
      <c r="U227" s="8"/>
      <c r="V227" s="8"/>
      <c r="W227" s="8"/>
      <c r="X227" s="25">
        <v>101.43663960000001</v>
      </c>
      <c r="Y227" s="8"/>
      <c r="Z227" s="8"/>
      <c r="AA227" s="8">
        <v>9.9487012833172038E-4</v>
      </c>
      <c r="AB227" s="8">
        <v>0</v>
      </c>
      <c r="AC227" s="8">
        <v>0</v>
      </c>
      <c r="AD227" s="8">
        <v>6.3272871211596752E-3</v>
      </c>
      <c r="AE227" s="8">
        <v>0</v>
      </c>
      <c r="AF227" s="8">
        <v>9.4834075996603877E-4</v>
      </c>
      <c r="AG227" s="8">
        <v>0</v>
      </c>
      <c r="AH227" s="8">
        <v>1.0790278847153542E-2</v>
      </c>
      <c r="AI227" s="8">
        <v>0</v>
      </c>
      <c r="AJ227" s="8">
        <v>0</v>
      </c>
      <c r="AK227" s="8">
        <v>7.0143429971875702E-3</v>
      </c>
      <c r="AL227" s="8">
        <v>5.6988120727617881E-3</v>
      </c>
      <c r="AM227" s="8">
        <v>2.953802559975907</v>
      </c>
      <c r="AN227" s="8">
        <v>0</v>
      </c>
      <c r="AO227" s="8">
        <v>1.7644018502131792E-2</v>
      </c>
      <c r="AP227" s="8">
        <v>0</v>
      </c>
      <c r="AQ227" s="8">
        <v>0</v>
      </c>
      <c r="AR227" s="8">
        <v>0</v>
      </c>
      <c r="AS227" s="8">
        <f>SUM(Tabela2[[#This Row],[Mg15]:[U]])</f>
        <v>3.0032205104045988</v>
      </c>
    </row>
    <row r="228" spans="2:45" x14ac:dyDescent="0.25">
      <c r="B228" s="6" t="s">
        <v>283</v>
      </c>
      <c r="C228" s="7" t="s">
        <v>220</v>
      </c>
      <c r="D228" s="8"/>
      <c r="E228" s="8"/>
      <c r="F228" s="8"/>
      <c r="G228" s="8">
        <v>0</v>
      </c>
      <c r="H228" s="8">
        <v>1.4999999999999999E-2</v>
      </c>
      <c r="I228" s="8">
        <v>0.12164560000000013</v>
      </c>
      <c r="J228" s="8"/>
      <c r="K228" s="8">
        <v>2.3E-2</v>
      </c>
      <c r="L228" s="8">
        <v>0.01</v>
      </c>
      <c r="M228" s="8">
        <v>0.434</v>
      </c>
      <c r="N228" s="8"/>
      <c r="O228" s="8">
        <v>6.5000000000000002E-2</v>
      </c>
      <c r="P228" s="8">
        <v>1.288</v>
      </c>
      <c r="Q228" s="8">
        <v>99.147999999999996</v>
      </c>
      <c r="R228" s="8"/>
      <c r="S228" s="8">
        <v>0.33300000000000002</v>
      </c>
      <c r="T228" s="8">
        <v>0</v>
      </c>
      <c r="U228" s="8"/>
      <c r="V228" s="8"/>
      <c r="W228" s="8"/>
      <c r="X228" s="25">
        <v>101.4376456</v>
      </c>
      <c r="Y228" s="8"/>
      <c r="Z228" s="8"/>
      <c r="AA228" s="8">
        <v>0</v>
      </c>
      <c r="AB228" s="8">
        <v>1.3036542908493988E-3</v>
      </c>
      <c r="AC228" s="8">
        <v>0</v>
      </c>
      <c r="AD228" s="8">
        <v>9.61136301950773E-3</v>
      </c>
      <c r="AE228" s="8">
        <v>0</v>
      </c>
      <c r="AF228" s="8">
        <v>1.2759787310009359E-3</v>
      </c>
      <c r="AG228" s="8">
        <v>6.2459845176681056E-4</v>
      </c>
      <c r="AH228" s="8">
        <v>2.6765370092273415E-2</v>
      </c>
      <c r="AI228" s="8">
        <v>0</v>
      </c>
      <c r="AJ228" s="8">
        <v>0</v>
      </c>
      <c r="AK228" s="8">
        <v>2.3372153454994226E-3</v>
      </c>
      <c r="AL228" s="8">
        <v>4.2938946105853859E-2</v>
      </c>
      <c r="AM228" s="8">
        <v>2.9148874594723662</v>
      </c>
      <c r="AN228" s="8">
        <v>0</v>
      </c>
      <c r="AO228" s="8">
        <v>6.677805855124062E-3</v>
      </c>
      <c r="AP228" s="8">
        <v>0</v>
      </c>
      <c r="AQ228" s="8">
        <v>0</v>
      </c>
      <c r="AR228" s="8">
        <v>0</v>
      </c>
      <c r="AS228" s="8">
        <f>SUM(Tabela2[[#This Row],[Mg15]:[U]])</f>
        <v>3.0064223913642421</v>
      </c>
    </row>
    <row r="229" spans="2:45" x14ac:dyDescent="0.25">
      <c r="B229" s="6" t="s">
        <v>284</v>
      </c>
      <c r="C229" s="7" t="s">
        <v>220</v>
      </c>
      <c r="D229" s="8"/>
      <c r="E229" s="8"/>
      <c r="F229" s="8"/>
      <c r="G229" s="8">
        <v>4.4999999999999998E-2</v>
      </c>
      <c r="H229" s="8">
        <v>3.0000000000000001E-3</v>
      </c>
      <c r="I229" s="8">
        <v>9.8975200000000041E-2</v>
      </c>
      <c r="J229" s="8"/>
      <c r="K229" s="8">
        <v>0</v>
      </c>
      <c r="L229" s="8">
        <v>1.7999999999999999E-2</v>
      </c>
      <c r="M229" s="8">
        <v>0.20599999999999999</v>
      </c>
      <c r="N229" s="8"/>
      <c r="O229" s="8">
        <v>5.7000000000000002E-2</v>
      </c>
      <c r="P229" s="8">
        <v>0.68600000000000005</v>
      </c>
      <c r="Q229" s="8">
        <v>100.51600000000001</v>
      </c>
      <c r="R229" s="8"/>
      <c r="S229" s="8">
        <v>0.46</v>
      </c>
      <c r="T229" s="8">
        <v>0</v>
      </c>
      <c r="U229" s="8"/>
      <c r="V229" s="8"/>
      <c r="W229" s="8"/>
      <c r="X229" s="25">
        <v>102.0899752</v>
      </c>
      <c r="Y229" s="8"/>
      <c r="Z229" s="8"/>
      <c r="AA229" s="8">
        <v>4.9292480545343135E-3</v>
      </c>
      <c r="AB229" s="8">
        <v>2.5979848178070116E-4</v>
      </c>
      <c r="AC229" s="8">
        <v>0</v>
      </c>
      <c r="AD229" s="8">
        <v>7.7921829146750518E-3</v>
      </c>
      <c r="AE229" s="8">
        <v>0</v>
      </c>
      <c r="AF229" s="8">
        <v>0</v>
      </c>
      <c r="AG229" s="8">
        <v>1.1202567856182179E-3</v>
      </c>
      <c r="AH229" s="8">
        <v>1.2658869374360763E-2</v>
      </c>
      <c r="AI229" s="8">
        <v>0</v>
      </c>
      <c r="AJ229" s="8">
        <v>0</v>
      </c>
      <c r="AK229" s="8">
        <v>2.0422288302133929E-3</v>
      </c>
      <c r="AL229" s="8">
        <v>2.2787873938843843E-2</v>
      </c>
      <c r="AM229" s="8">
        <v>2.9445382895471259</v>
      </c>
      <c r="AN229" s="8">
        <v>0</v>
      </c>
      <c r="AO229" s="8">
        <v>9.1916094185405216E-3</v>
      </c>
      <c r="AP229" s="8">
        <v>0</v>
      </c>
      <c r="AQ229" s="8">
        <v>0</v>
      </c>
      <c r="AR229" s="8">
        <v>0</v>
      </c>
      <c r="AS229" s="8">
        <f>SUM(Tabela2[[#This Row],[Mg15]:[U]])</f>
        <v>3.0053203573456928</v>
      </c>
    </row>
    <row r="230" spans="2:45" x14ac:dyDescent="0.25">
      <c r="B230" s="6" t="s">
        <v>285</v>
      </c>
      <c r="C230" s="7" t="s">
        <v>220</v>
      </c>
      <c r="D230" s="8"/>
      <c r="E230" s="8"/>
      <c r="F230" s="8"/>
      <c r="G230" s="8">
        <v>2.3E-2</v>
      </c>
      <c r="H230" s="8">
        <v>3.1E-2</v>
      </c>
      <c r="I230" s="8">
        <v>5.989420000000012E-2</v>
      </c>
      <c r="J230" s="8"/>
      <c r="K230" s="8">
        <v>1.0999999999999999E-2</v>
      </c>
      <c r="L230" s="8">
        <v>3.9E-2</v>
      </c>
      <c r="M230" s="8">
        <v>0.81399999999999995</v>
      </c>
      <c r="N230" s="8"/>
      <c r="O230" s="8">
        <v>0.125</v>
      </c>
      <c r="P230" s="8">
        <v>2.3109999999999999</v>
      </c>
      <c r="Q230" s="8">
        <v>95.911000000000001</v>
      </c>
      <c r="R230" s="8"/>
      <c r="S230" s="8">
        <v>1.391</v>
      </c>
      <c r="T230" s="8">
        <v>5.3999999999999999E-2</v>
      </c>
      <c r="U230" s="8"/>
      <c r="V230" s="8"/>
      <c r="W230" s="8"/>
      <c r="X230" s="25">
        <v>100.76989420000001</v>
      </c>
      <c r="Y230" s="8"/>
      <c r="Z230" s="8"/>
      <c r="AA230" s="8">
        <v>2.5373020755138178E-3</v>
      </c>
      <c r="AB230" s="8">
        <v>2.7036671647283146E-3</v>
      </c>
      <c r="AC230" s="8">
        <v>0</v>
      </c>
      <c r="AD230" s="8">
        <v>4.7489073633042635E-3</v>
      </c>
      <c r="AE230" s="8">
        <v>0</v>
      </c>
      <c r="AF230" s="8">
        <v>6.1239077220283248E-4</v>
      </c>
      <c r="AG230" s="8">
        <v>2.4444764851999112E-3</v>
      </c>
      <c r="AH230" s="8">
        <v>5.0376533747378723E-2</v>
      </c>
      <c r="AI230" s="8">
        <v>0</v>
      </c>
      <c r="AJ230" s="8">
        <v>0</v>
      </c>
      <c r="AK230" s="8">
        <v>4.5104070666560679E-3</v>
      </c>
      <c r="AL230" s="8">
        <v>7.7313585898189069E-2</v>
      </c>
      <c r="AM230" s="8">
        <v>2.8296101607242399</v>
      </c>
      <c r="AN230" s="8">
        <v>0</v>
      </c>
      <c r="AO230" s="8">
        <v>2.7992200393936958E-2</v>
      </c>
      <c r="AP230" s="8">
        <v>1.0356322416661262E-3</v>
      </c>
      <c r="AQ230" s="8">
        <v>0</v>
      </c>
      <c r="AR230" s="8">
        <v>0</v>
      </c>
      <c r="AS230" s="8">
        <f>SUM(Tabela2[[#This Row],[Mg15]:[U]])</f>
        <v>3.0038852639330158</v>
      </c>
    </row>
    <row r="231" spans="2:45" x14ac:dyDescent="0.25">
      <c r="B231" s="6" t="s">
        <v>286</v>
      </c>
      <c r="C231" s="7" t="s">
        <v>220</v>
      </c>
      <c r="D231" s="8"/>
      <c r="E231" s="8"/>
      <c r="F231" s="8"/>
      <c r="G231" s="8">
        <v>5.0999999999999997E-2</v>
      </c>
      <c r="H231" s="8">
        <v>5.0000000000000001E-3</v>
      </c>
      <c r="I231" s="8">
        <v>6.910280000000002E-2</v>
      </c>
      <c r="J231" s="8"/>
      <c r="K231" s="8">
        <v>5.0000000000000001E-3</v>
      </c>
      <c r="L231" s="8">
        <v>4.0000000000000001E-3</v>
      </c>
      <c r="M231" s="8">
        <v>0.13700000000000001</v>
      </c>
      <c r="N231" s="8"/>
      <c r="O231" s="8">
        <v>7.8E-2</v>
      </c>
      <c r="P231" s="8">
        <v>0.05</v>
      </c>
      <c r="Q231" s="8">
        <v>99.474000000000004</v>
      </c>
      <c r="R231" s="8"/>
      <c r="S231" s="8">
        <v>0.60399999999999998</v>
      </c>
      <c r="T231" s="8">
        <v>0</v>
      </c>
      <c r="U231" s="8"/>
      <c r="V231" s="8"/>
      <c r="W231" s="8"/>
      <c r="X231" s="25">
        <v>100.4771028</v>
      </c>
      <c r="Y231" s="8"/>
      <c r="Z231" s="8"/>
      <c r="AA231" s="8">
        <v>5.6919353452242012E-3</v>
      </c>
      <c r="AB231" s="8">
        <v>4.4117102432229561E-4</v>
      </c>
      <c r="AC231" s="8">
        <v>0</v>
      </c>
      <c r="AD231" s="8">
        <v>5.543065595555203E-3</v>
      </c>
      <c r="AE231" s="8">
        <v>0</v>
      </c>
      <c r="AF231" s="8">
        <v>2.816121579833189E-4</v>
      </c>
      <c r="AG231" s="8">
        <v>2.5364522544688944E-4</v>
      </c>
      <c r="AH231" s="8">
        <v>8.5776809308110002E-3</v>
      </c>
      <c r="AI231" s="8">
        <v>0</v>
      </c>
      <c r="AJ231" s="8">
        <v>0</v>
      </c>
      <c r="AK231" s="8">
        <v>2.8473822415835438E-3</v>
      </c>
      <c r="AL231" s="8">
        <v>1.6922764827795749E-3</v>
      </c>
      <c r="AM231" s="8">
        <v>2.9690206117697433</v>
      </c>
      <c r="AN231" s="8">
        <v>0</v>
      </c>
      <c r="AO231" s="8">
        <v>1.2296805128363491E-2</v>
      </c>
      <c r="AP231" s="8">
        <v>0</v>
      </c>
      <c r="AQ231" s="8">
        <v>0</v>
      </c>
      <c r="AR231" s="8">
        <v>0</v>
      </c>
      <c r="AS231" s="8">
        <f>SUM(Tabela2[[#This Row],[Mg15]:[U]])</f>
        <v>3.006646185901813</v>
      </c>
    </row>
    <row r="232" spans="2:45" x14ac:dyDescent="0.25">
      <c r="B232" s="6" t="s">
        <v>287</v>
      </c>
      <c r="C232" s="7" t="s">
        <v>220</v>
      </c>
      <c r="D232" s="8"/>
      <c r="E232" s="8"/>
      <c r="F232" s="8"/>
      <c r="G232" s="8">
        <v>0</v>
      </c>
      <c r="H232" s="8">
        <v>3.3000000000000002E-2</v>
      </c>
      <c r="I232" s="8">
        <v>6.0182600000000086E-2</v>
      </c>
      <c r="J232" s="8"/>
      <c r="K232" s="8">
        <v>1.4E-2</v>
      </c>
      <c r="L232" s="8">
        <v>5.6000000000000001E-2</v>
      </c>
      <c r="M232" s="8">
        <v>0.69</v>
      </c>
      <c r="N232" s="8"/>
      <c r="O232" s="8">
        <v>0.14899999999999999</v>
      </c>
      <c r="P232" s="8">
        <v>1.6140000000000001</v>
      </c>
      <c r="Q232" s="8">
        <v>95.233000000000004</v>
      </c>
      <c r="R232" s="8"/>
      <c r="S232" s="8">
        <v>1.897</v>
      </c>
      <c r="T232" s="8">
        <v>0</v>
      </c>
      <c r="U232" s="8"/>
      <c r="V232" s="8"/>
      <c r="W232" s="8"/>
      <c r="X232" s="25">
        <v>99.746182600000012</v>
      </c>
      <c r="Y232" s="8"/>
      <c r="Z232" s="8"/>
      <c r="AA232" s="8">
        <v>0</v>
      </c>
      <c r="AB232" s="8">
        <v>2.9183439715788442E-3</v>
      </c>
      <c r="AC232" s="8">
        <v>0</v>
      </c>
      <c r="AD232" s="8">
        <v>4.8385015184822609E-3</v>
      </c>
      <c r="AE232" s="8">
        <v>0</v>
      </c>
      <c r="AF232" s="8">
        <v>7.9030548215981049E-4</v>
      </c>
      <c r="AG232" s="8">
        <v>3.5591008149266725E-3</v>
      </c>
      <c r="AH232" s="8">
        <v>4.3299608904983258E-2</v>
      </c>
      <c r="AI232" s="8">
        <v>0</v>
      </c>
      <c r="AJ232" s="8">
        <v>0</v>
      </c>
      <c r="AK232" s="8">
        <v>5.4515876682520075E-3</v>
      </c>
      <c r="AL232" s="8">
        <v>5.4750792251574157E-2</v>
      </c>
      <c r="AM232" s="8">
        <v>2.8488964158809025</v>
      </c>
      <c r="AN232" s="8">
        <v>0</v>
      </c>
      <c r="AO232" s="8">
        <v>3.8708669645070463E-2</v>
      </c>
      <c r="AP232" s="8">
        <v>0</v>
      </c>
      <c r="AQ232" s="8">
        <v>0</v>
      </c>
      <c r="AR232" s="8">
        <v>0</v>
      </c>
      <c r="AS232" s="8">
        <f>SUM(Tabela2[[#This Row],[Mg15]:[U]])</f>
        <v>3.0032133261379297</v>
      </c>
    </row>
    <row r="233" spans="2:45" x14ac:dyDescent="0.25">
      <c r="B233" s="6" t="s">
        <v>288</v>
      </c>
      <c r="C233" s="7" t="s">
        <v>220</v>
      </c>
      <c r="D233" s="8"/>
      <c r="E233" s="8"/>
      <c r="F233" s="8"/>
      <c r="G233" s="8">
        <v>2.5000000000000001E-2</v>
      </c>
      <c r="H233" s="8">
        <v>0.01</v>
      </c>
      <c r="I233" s="8">
        <v>7.9662800000000034E-2</v>
      </c>
      <c r="J233" s="8"/>
      <c r="K233" s="8">
        <v>0.126</v>
      </c>
      <c r="L233" s="8">
        <v>1.7000000000000001E-2</v>
      </c>
      <c r="M233" s="8">
        <v>9.9000000000000005E-2</v>
      </c>
      <c r="N233" s="8"/>
      <c r="O233" s="8">
        <v>0</v>
      </c>
      <c r="P233" s="8">
        <v>5.3999999999999999E-2</v>
      </c>
      <c r="Q233" s="8">
        <v>99.274000000000001</v>
      </c>
      <c r="R233" s="8"/>
      <c r="S233" s="8">
        <v>0.29399999999999998</v>
      </c>
      <c r="T233" s="8">
        <v>0</v>
      </c>
      <c r="U233" s="8"/>
      <c r="V233" s="8"/>
      <c r="W233" s="8"/>
      <c r="X233" s="25">
        <v>99.978662799999995</v>
      </c>
      <c r="Y233" s="8"/>
      <c r="Z233" s="8"/>
      <c r="AA233" s="8">
        <v>2.8006158900546556E-3</v>
      </c>
      <c r="AB233" s="8">
        <v>8.856471594499767E-4</v>
      </c>
      <c r="AC233" s="8">
        <v>0</v>
      </c>
      <c r="AD233" s="8">
        <v>6.4140700344047568E-3</v>
      </c>
      <c r="AE233" s="8">
        <v>0</v>
      </c>
      <c r="AF233" s="8">
        <v>7.1232091974131485E-3</v>
      </c>
      <c r="AG233" s="8">
        <v>1.0820301928523197E-3</v>
      </c>
      <c r="AH233" s="8">
        <v>6.2216886297792274E-3</v>
      </c>
      <c r="AI233" s="8">
        <v>0</v>
      </c>
      <c r="AJ233" s="8">
        <v>0</v>
      </c>
      <c r="AK233" s="8">
        <v>0</v>
      </c>
      <c r="AL233" s="8">
        <v>1.8345047153339796E-3</v>
      </c>
      <c r="AM233" s="8">
        <v>2.9741502824085773</v>
      </c>
      <c r="AN233" s="8">
        <v>0</v>
      </c>
      <c r="AO233" s="8">
        <v>6.0079518053676069E-3</v>
      </c>
      <c r="AP233" s="8">
        <v>0</v>
      </c>
      <c r="AQ233" s="8">
        <v>0</v>
      </c>
      <c r="AR233" s="8">
        <v>0</v>
      </c>
      <c r="AS233" s="8">
        <f>SUM(Tabela2[[#This Row],[Mg15]:[U]])</f>
        <v>3.0065200000332331</v>
      </c>
    </row>
    <row r="234" spans="2:45" x14ac:dyDescent="0.25">
      <c r="B234" s="6" t="s">
        <v>289</v>
      </c>
      <c r="C234" s="7" t="s">
        <v>220</v>
      </c>
      <c r="D234" s="8"/>
      <c r="E234" s="8"/>
      <c r="F234" s="8"/>
      <c r="G234" s="8">
        <v>1.6E-2</v>
      </c>
      <c r="H234" s="8">
        <v>6.0000000000000001E-3</v>
      </c>
      <c r="I234" s="8">
        <v>8.022779999999996E-2</v>
      </c>
      <c r="J234" s="8"/>
      <c r="K234" s="8">
        <v>7.5999999999999998E-2</v>
      </c>
      <c r="L234" s="8">
        <v>0</v>
      </c>
      <c r="M234" s="8">
        <v>1.2E-2</v>
      </c>
      <c r="N234" s="8"/>
      <c r="O234" s="8">
        <v>0</v>
      </c>
      <c r="P234" s="8">
        <v>1.7999999999999999E-2</v>
      </c>
      <c r="Q234" s="8">
        <v>100.099</v>
      </c>
      <c r="R234" s="8"/>
      <c r="S234" s="8">
        <v>0.17799999999999999</v>
      </c>
      <c r="T234" s="8">
        <v>3.9E-2</v>
      </c>
      <c r="U234" s="8"/>
      <c r="V234" s="8"/>
      <c r="W234" s="8"/>
      <c r="X234" s="25">
        <v>100.52422780000001</v>
      </c>
      <c r="Y234" s="8"/>
      <c r="Z234" s="8"/>
      <c r="AA234" s="8">
        <v>1.7837636672516425E-3</v>
      </c>
      <c r="AB234" s="8">
        <v>5.2882962412889795E-4</v>
      </c>
      <c r="AC234" s="8">
        <v>0</v>
      </c>
      <c r="AD234" s="8">
        <v>6.4284579136126814E-3</v>
      </c>
      <c r="AE234" s="8">
        <v>0</v>
      </c>
      <c r="AF234" s="8">
        <v>4.2758507479332989E-3</v>
      </c>
      <c r="AG234" s="8">
        <v>0</v>
      </c>
      <c r="AH234" s="8">
        <v>7.5051282024462358E-4</v>
      </c>
      <c r="AI234" s="8">
        <v>0</v>
      </c>
      <c r="AJ234" s="8">
        <v>0</v>
      </c>
      <c r="AK234" s="8">
        <v>0</v>
      </c>
      <c r="AL234" s="8">
        <v>6.0855714924970582E-4</v>
      </c>
      <c r="AM234" s="8">
        <v>2.9844267114579566</v>
      </c>
      <c r="AN234" s="8">
        <v>0</v>
      </c>
      <c r="AO234" s="8">
        <v>3.6199527613801378E-3</v>
      </c>
      <c r="AP234" s="8">
        <v>7.5587399144767429E-4</v>
      </c>
      <c r="AQ234" s="8">
        <v>0</v>
      </c>
      <c r="AR234" s="8">
        <v>0</v>
      </c>
      <c r="AS234" s="8">
        <f>SUM(Tabela2[[#This Row],[Mg15]:[U]])</f>
        <v>3.0031785101332051</v>
      </c>
    </row>
    <row r="235" spans="2:45" x14ac:dyDescent="0.25">
      <c r="B235" s="6" t="s">
        <v>290</v>
      </c>
      <c r="C235" s="7" t="s">
        <v>220</v>
      </c>
      <c r="D235" s="8"/>
      <c r="E235" s="8"/>
      <c r="F235" s="8"/>
      <c r="G235" s="8">
        <v>1E-3</v>
      </c>
      <c r="H235" s="8">
        <v>0</v>
      </c>
      <c r="I235" s="8">
        <v>6.7405800000000071E-2</v>
      </c>
      <c r="J235" s="8"/>
      <c r="K235" s="8">
        <v>0</v>
      </c>
      <c r="L235" s="8">
        <v>4.7E-2</v>
      </c>
      <c r="M235" s="8">
        <v>7.0999999999999994E-2</v>
      </c>
      <c r="N235" s="8"/>
      <c r="O235" s="8">
        <v>0</v>
      </c>
      <c r="P235" s="8">
        <v>0.17499999999999999</v>
      </c>
      <c r="Q235" s="8">
        <v>100.589</v>
      </c>
      <c r="R235" s="8"/>
      <c r="S235" s="8">
        <v>0.23100000000000001</v>
      </c>
      <c r="T235" s="8">
        <v>0</v>
      </c>
      <c r="U235" s="8"/>
      <c r="V235" s="8"/>
      <c r="W235" s="8"/>
      <c r="X235" s="25">
        <v>101.18140579999999</v>
      </c>
      <c r="Y235" s="8"/>
      <c r="Z235" s="8"/>
      <c r="AA235" s="8">
        <v>1.107920792331937E-4</v>
      </c>
      <c r="AB235" s="8">
        <v>0</v>
      </c>
      <c r="AC235" s="8">
        <v>0</v>
      </c>
      <c r="AD235" s="8">
        <v>5.3674816828493633E-3</v>
      </c>
      <c r="AE235" s="8">
        <v>0</v>
      </c>
      <c r="AF235" s="8">
        <v>0</v>
      </c>
      <c r="AG235" s="8">
        <v>2.9585811707424424E-3</v>
      </c>
      <c r="AH235" s="8">
        <v>4.4129255412459368E-3</v>
      </c>
      <c r="AI235" s="8">
        <v>0</v>
      </c>
      <c r="AJ235" s="8">
        <v>0</v>
      </c>
      <c r="AK235" s="8">
        <v>0</v>
      </c>
      <c r="AL235" s="8">
        <v>5.8797423291989592E-3</v>
      </c>
      <c r="AM235" s="8">
        <v>2.9803896872678997</v>
      </c>
      <c r="AN235" s="8">
        <v>0</v>
      </c>
      <c r="AO235" s="8">
        <v>4.6685956668532109E-3</v>
      </c>
      <c r="AP235" s="8">
        <v>0</v>
      </c>
      <c r="AQ235" s="8">
        <v>0</v>
      </c>
      <c r="AR235" s="8">
        <v>0</v>
      </c>
      <c r="AS235" s="8">
        <f>SUM(Tabela2[[#This Row],[Mg15]:[U]])</f>
        <v>3.003787805738023</v>
      </c>
    </row>
    <row r="236" spans="2:45" x14ac:dyDescent="0.25">
      <c r="B236" s="6" t="s">
        <v>291</v>
      </c>
      <c r="C236" s="29" t="s">
        <v>220</v>
      </c>
      <c r="D236" s="8"/>
      <c r="E236" s="8"/>
      <c r="F236" s="8"/>
      <c r="G236" s="8">
        <v>8.0000000000000002E-3</v>
      </c>
      <c r="H236" s="8">
        <v>0</v>
      </c>
      <c r="I236" s="8">
        <v>9.054759999999995E-2</v>
      </c>
      <c r="J236" s="8"/>
      <c r="K236" s="8">
        <v>1E-3</v>
      </c>
      <c r="L236" s="8">
        <v>8.9999999999999993E-3</v>
      </c>
      <c r="M236" s="8">
        <v>0.08</v>
      </c>
      <c r="N236" s="8"/>
      <c r="O236" s="8">
        <v>0</v>
      </c>
      <c r="P236" s="8">
        <v>7.1999999999999995E-2</v>
      </c>
      <c r="Q236" s="8">
        <v>100.05800000000001</v>
      </c>
      <c r="R236" s="8"/>
      <c r="S236" s="8">
        <v>0.432</v>
      </c>
      <c r="T236" s="8">
        <v>0</v>
      </c>
      <c r="U236" s="8"/>
      <c r="V236" s="8"/>
      <c r="W236" s="8"/>
      <c r="X236" s="25">
        <v>100.7505476</v>
      </c>
      <c r="Y236" s="8"/>
      <c r="Z236" s="8"/>
      <c r="AA236" s="8">
        <v>8.9065107173963139E-4</v>
      </c>
      <c r="AB236" s="8">
        <v>0</v>
      </c>
      <c r="AC236" s="8">
        <v>0</v>
      </c>
      <c r="AD236" s="8">
        <v>7.2453462050394157E-3</v>
      </c>
      <c r="AE236" s="8">
        <v>0</v>
      </c>
      <c r="AF236" s="8">
        <v>5.6183555814602128E-5</v>
      </c>
      <c r="AG236" s="8">
        <v>5.6929456210046256E-4</v>
      </c>
      <c r="AH236" s="8">
        <v>4.9965142802811079E-3</v>
      </c>
      <c r="AI236" s="8">
        <v>0</v>
      </c>
      <c r="AJ236" s="8">
        <v>0</v>
      </c>
      <c r="AK236" s="8">
        <v>0</v>
      </c>
      <c r="AL236" s="8">
        <v>2.4308694571817469E-3</v>
      </c>
      <c r="AM236" s="8">
        <v>2.9790876019611314</v>
      </c>
      <c r="AN236" s="8">
        <v>0</v>
      </c>
      <c r="AO236" s="8">
        <v>8.7733796815970978E-3</v>
      </c>
      <c r="AP236" s="8">
        <v>0</v>
      </c>
      <c r="AQ236" s="8">
        <v>0</v>
      </c>
      <c r="AR236" s="8">
        <v>0</v>
      </c>
      <c r="AS236" s="8">
        <f>SUM(Tabela2[[#This Row],[Mg15]:[U]])</f>
        <v>3.0040498407748855</v>
      </c>
    </row>
    <row r="237" spans="2:45" x14ac:dyDescent="0.25">
      <c r="B237" s="6" t="s">
        <v>292</v>
      </c>
      <c r="C237" s="29" t="s">
        <v>220</v>
      </c>
      <c r="D237" s="8"/>
      <c r="E237" s="8"/>
      <c r="F237" s="8"/>
      <c r="G237" s="8">
        <v>8.0000000000000002E-3</v>
      </c>
      <c r="H237" s="8">
        <v>0</v>
      </c>
      <c r="I237" s="8">
        <v>6.5923599999999971E-2</v>
      </c>
      <c r="J237" s="8"/>
      <c r="K237" s="8">
        <v>1.2E-2</v>
      </c>
      <c r="L237" s="8">
        <v>0</v>
      </c>
      <c r="M237" s="8">
        <v>0.25800000000000001</v>
      </c>
      <c r="N237" s="8"/>
      <c r="O237" s="8">
        <v>5.2999999999999999E-2</v>
      </c>
      <c r="P237" s="8">
        <v>0.74399999999999999</v>
      </c>
      <c r="Q237" s="8">
        <v>100.13800000000001</v>
      </c>
      <c r="R237" s="8"/>
      <c r="S237" s="8">
        <v>0.69199999999999995</v>
      </c>
      <c r="T237" s="8">
        <v>0</v>
      </c>
      <c r="U237" s="8"/>
      <c r="V237" s="8"/>
      <c r="W237" s="8"/>
      <c r="X237" s="25">
        <v>101.97092359999999</v>
      </c>
      <c r="Y237" s="8"/>
      <c r="Z237" s="8"/>
      <c r="AA237" s="8">
        <v>8.7772534029679106E-4</v>
      </c>
      <c r="AB237" s="8">
        <v>0</v>
      </c>
      <c r="AC237" s="8">
        <v>0</v>
      </c>
      <c r="AD237" s="8">
        <v>5.1984534108199757E-3</v>
      </c>
      <c r="AE237" s="8">
        <v>0</v>
      </c>
      <c r="AF237" s="8">
        <v>6.6441818410617557E-4</v>
      </c>
      <c r="AG237" s="8">
        <v>0</v>
      </c>
      <c r="AH237" s="8">
        <v>1.5879904778605156E-2</v>
      </c>
      <c r="AI237" s="8">
        <v>0</v>
      </c>
      <c r="AJ237" s="8">
        <v>0</v>
      </c>
      <c r="AK237" s="8">
        <v>1.901979828296055E-3</v>
      </c>
      <c r="AL237" s="8">
        <v>2.4754440680489632E-2</v>
      </c>
      <c r="AM237" s="8">
        <v>2.9382003864473676</v>
      </c>
      <c r="AN237" s="8">
        <v>0</v>
      </c>
      <c r="AO237" s="8">
        <v>1.3849698339805865E-2</v>
      </c>
      <c r="AP237" s="8">
        <v>0</v>
      </c>
      <c r="AQ237" s="8">
        <v>0</v>
      </c>
      <c r="AR237" s="8">
        <v>0</v>
      </c>
      <c r="AS237" s="8">
        <f>SUM(Tabela2[[#This Row],[Mg15]:[U]])</f>
        <v>3.0013270070097873</v>
      </c>
    </row>
    <row r="238" spans="2:45" x14ac:dyDescent="0.25">
      <c r="B238" s="6" t="s">
        <v>293</v>
      </c>
      <c r="C238" s="29" t="s">
        <v>220</v>
      </c>
      <c r="D238" s="8"/>
      <c r="E238" s="8"/>
      <c r="F238" s="8"/>
      <c r="G238" s="8">
        <v>1.2E-2</v>
      </c>
      <c r="H238" s="8">
        <v>0</v>
      </c>
      <c r="I238" s="8">
        <v>0.1070702</v>
      </c>
      <c r="J238" s="8"/>
      <c r="K238" s="8">
        <v>5.0000000000000001E-3</v>
      </c>
      <c r="L238" s="8">
        <v>0</v>
      </c>
      <c r="M238" s="8">
        <v>0.23</v>
      </c>
      <c r="N238" s="8"/>
      <c r="O238" s="8">
        <v>3.5999999999999997E-2</v>
      </c>
      <c r="P238" s="8">
        <v>0.48399999999999999</v>
      </c>
      <c r="Q238" s="8">
        <v>99.991</v>
      </c>
      <c r="R238" s="8"/>
      <c r="S238" s="8">
        <v>0.47</v>
      </c>
      <c r="T238" s="8">
        <v>3.7999999999999999E-2</v>
      </c>
      <c r="U238" s="8"/>
      <c r="V238" s="8"/>
      <c r="W238" s="8"/>
      <c r="X238" s="25">
        <v>101.3730702</v>
      </c>
      <c r="Y238" s="8"/>
      <c r="Z238" s="8"/>
      <c r="AA238" s="8">
        <v>1.3252511383037471E-3</v>
      </c>
      <c r="AB238" s="8">
        <v>0</v>
      </c>
      <c r="AC238" s="8">
        <v>0</v>
      </c>
      <c r="AD238" s="8">
        <v>8.4986539230367322E-3</v>
      </c>
      <c r="AE238" s="8">
        <v>0</v>
      </c>
      <c r="AF238" s="8">
        <v>2.7866251876402636E-4</v>
      </c>
      <c r="AG238" s="8">
        <v>0</v>
      </c>
      <c r="AH238" s="8">
        <v>1.4249653829536928E-2</v>
      </c>
      <c r="AI238" s="8">
        <v>0</v>
      </c>
      <c r="AJ238" s="8">
        <v>0</v>
      </c>
      <c r="AK238" s="8">
        <v>1.3004115791553882E-3</v>
      </c>
      <c r="AL238" s="8">
        <v>1.6209657336426358E-2</v>
      </c>
      <c r="AM238" s="8">
        <v>2.9531921144159825</v>
      </c>
      <c r="AN238" s="8">
        <v>0</v>
      </c>
      <c r="AO238" s="8">
        <v>9.4684822134844353E-3</v>
      </c>
      <c r="AP238" s="8">
        <v>7.2957173551377709E-4</v>
      </c>
      <c r="AQ238" s="8">
        <v>0</v>
      </c>
      <c r="AR238" s="8">
        <v>0</v>
      </c>
      <c r="AS238" s="8">
        <f>SUM(Tabela2[[#This Row],[Mg15]:[U]])</f>
        <v>3.0052524586902036</v>
      </c>
    </row>
    <row r="239" spans="2:45" x14ac:dyDescent="0.25">
      <c r="B239" s="6" t="s">
        <v>294</v>
      </c>
      <c r="C239" s="29" t="s">
        <v>220</v>
      </c>
      <c r="D239" s="8"/>
      <c r="E239" s="8"/>
      <c r="F239" s="8"/>
      <c r="G239" s="8">
        <v>7.0000000000000001E-3</v>
      </c>
      <c r="H239" s="8">
        <v>0</v>
      </c>
      <c r="I239" s="8">
        <v>7.9314600000000013E-2</v>
      </c>
      <c r="J239" s="8"/>
      <c r="K239" s="8">
        <v>4.8000000000000001E-2</v>
      </c>
      <c r="L239" s="8">
        <v>8.0000000000000002E-3</v>
      </c>
      <c r="M239" s="8">
        <v>0.153</v>
      </c>
      <c r="N239" s="8"/>
      <c r="O239" s="8">
        <v>1.9E-2</v>
      </c>
      <c r="P239" s="8">
        <v>0.152</v>
      </c>
      <c r="Q239" s="8">
        <v>98.293000000000006</v>
      </c>
      <c r="R239" s="8"/>
      <c r="S239" s="8">
        <v>1.085</v>
      </c>
      <c r="T239" s="8">
        <v>0</v>
      </c>
      <c r="U239" s="8"/>
      <c r="V239" s="8"/>
      <c r="W239" s="8"/>
      <c r="X239" s="25">
        <v>99.844314600000004</v>
      </c>
      <c r="Y239" s="8"/>
      <c r="Z239" s="8"/>
      <c r="AA239" s="8">
        <v>7.8653529219641658E-4</v>
      </c>
      <c r="AB239" s="8">
        <v>0</v>
      </c>
      <c r="AC239" s="8">
        <v>0</v>
      </c>
      <c r="AD239" s="8">
        <v>6.4052768176657594E-3</v>
      </c>
      <c r="AE239" s="8">
        <v>0</v>
      </c>
      <c r="AF239" s="8">
        <v>2.7217800458098108E-3</v>
      </c>
      <c r="AG239" s="8">
        <v>5.1072495582231447E-4</v>
      </c>
      <c r="AH239" s="8">
        <v>9.6443095946887429E-3</v>
      </c>
      <c r="AI239" s="8">
        <v>0</v>
      </c>
      <c r="AJ239" s="8">
        <v>0</v>
      </c>
      <c r="AK239" s="8">
        <v>6.9828893862548607E-4</v>
      </c>
      <c r="AL239" s="8">
        <v>5.1793504182215452E-3</v>
      </c>
      <c r="AM239" s="8">
        <v>2.9536335550948465</v>
      </c>
      <c r="AN239" s="8">
        <v>0</v>
      </c>
      <c r="AO239" s="8">
        <v>2.2239011654204034E-2</v>
      </c>
      <c r="AP239" s="8">
        <v>0</v>
      </c>
      <c r="AQ239" s="8">
        <v>0</v>
      </c>
      <c r="AR239" s="8">
        <v>0</v>
      </c>
      <c r="AS239" s="8">
        <f>SUM(Tabela2[[#This Row],[Mg15]:[U]])</f>
        <v>3.0018188328120807</v>
      </c>
    </row>
    <row r="240" spans="2:45" x14ac:dyDescent="0.25">
      <c r="B240" s="6" t="s">
        <v>295</v>
      </c>
      <c r="C240" s="29" t="s">
        <v>220</v>
      </c>
      <c r="D240" s="8"/>
      <c r="E240" s="8"/>
      <c r="F240" s="8"/>
      <c r="G240" s="8">
        <v>7.0000000000000001E-3</v>
      </c>
      <c r="H240" s="8">
        <v>5.0000000000000001E-3</v>
      </c>
      <c r="I240" s="8">
        <v>8.8273999999999964E-2</v>
      </c>
      <c r="J240" s="8"/>
      <c r="K240" s="8">
        <v>5.8000000000000003E-2</v>
      </c>
      <c r="L240" s="8">
        <v>1.4E-2</v>
      </c>
      <c r="M240" s="8">
        <v>0.27600000000000002</v>
      </c>
      <c r="N240" s="8"/>
      <c r="O240" s="8">
        <v>0</v>
      </c>
      <c r="P240" s="8">
        <v>0.14399999999999999</v>
      </c>
      <c r="Q240" s="8">
        <v>98.17</v>
      </c>
      <c r="R240" s="8"/>
      <c r="S240" s="8">
        <v>1.472</v>
      </c>
      <c r="T240" s="8">
        <v>0</v>
      </c>
      <c r="U240" s="8"/>
      <c r="V240" s="8"/>
      <c r="W240" s="8"/>
      <c r="X240" s="25">
        <v>100.234274</v>
      </c>
      <c r="Y240" s="8"/>
      <c r="Z240" s="8"/>
      <c r="AA240" s="8">
        <v>7.8378933694381585E-4</v>
      </c>
      <c r="AB240" s="8">
        <v>4.4260723554244728E-4</v>
      </c>
      <c r="AC240" s="8">
        <v>0</v>
      </c>
      <c r="AD240" s="8">
        <v>7.1039305656662236E-3</v>
      </c>
      <c r="AE240" s="8">
        <v>0</v>
      </c>
      <c r="AF240" s="8">
        <v>3.2773356219545136E-3</v>
      </c>
      <c r="AG240" s="8">
        <v>8.9064834381667778E-4</v>
      </c>
      <c r="AH240" s="8">
        <v>1.733683959606646E-2</v>
      </c>
      <c r="AI240" s="8">
        <v>0</v>
      </c>
      <c r="AJ240" s="8">
        <v>0</v>
      </c>
      <c r="AK240" s="8">
        <v>0</v>
      </c>
      <c r="AL240" s="8">
        <v>4.889622551402649E-3</v>
      </c>
      <c r="AM240" s="8">
        <v>2.9396386601273661</v>
      </c>
      <c r="AN240" s="8">
        <v>0</v>
      </c>
      <c r="AO240" s="8">
        <v>3.0065933370817831E-2</v>
      </c>
      <c r="AP240" s="8">
        <v>0</v>
      </c>
      <c r="AQ240" s="8">
        <v>0</v>
      </c>
      <c r="AR240" s="8">
        <v>0</v>
      </c>
      <c r="AS240" s="8">
        <f>SUM(Tabela2[[#This Row],[Mg15]:[U]])</f>
        <v>3.0044293667495769</v>
      </c>
    </row>
    <row r="241" spans="2:45" x14ac:dyDescent="0.25">
      <c r="B241" s="6" t="s">
        <v>296</v>
      </c>
      <c r="C241" s="29" t="s">
        <v>220</v>
      </c>
      <c r="D241" s="8"/>
      <c r="E241" s="8"/>
      <c r="F241" s="8"/>
      <c r="G241" s="8">
        <v>0</v>
      </c>
      <c r="H241" s="8">
        <v>0</v>
      </c>
      <c r="I241" s="8">
        <v>8.7211600000000056E-2</v>
      </c>
      <c r="J241" s="8"/>
      <c r="K241" s="8">
        <v>2.8000000000000001E-2</v>
      </c>
      <c r="L241" s="8">
        <v>2.7E-2</v>
      </c>
      <c r="M241" s="8">
        <v>0.33600000000000002</v>
      </c>
      <c r="N241" s="8"/>
      <c r="O241" s="8">
        <v>5.6000000000000001E-2</v>
      </c>
      <c r="P241" s="8">
        <v>0.19900000000000001</v>
      </c>
      <c r="Q241" s="8">
        <v>98.177999999999997</v>
      </c>
      <c r="R241" s="8"/>
      <c r="S241" s="8">
        <v>2.0070000000000001</v>
      </c>
      <c r="T241" s="8">
        <v>1.6E-2</v>
      </c>
      <c r="U241" s="8"/>
      <c r="V241" s="8"/>
      <c r="W241" s="8"/>
      <c r="X241" s="25">
        <v>100.93421160000001</v>
      </c>
      <c r="Y241" s="8"/>
      <c r="Z241" s="8"/>
      <c r="AA241" s="8">
        <v>0</v>
      </c>
      <c r="AB241" s="8">
        <v>0</v>
      </c>
      <c r="AC241" s="8">
        <v>0</v>
      </c>
      <c r="AD241" s="8">
        <v>6.9752152976916134E-3</v>
      </c>
      <c r="AE241" s="8">
        <v>0</v>
      </c>
      <c r="AF241" s="8">
        <v>1.5724194876908721E-3</v>
      </c>
      <c r="AG241" s="8">
        <v>1.7071019345890821E-3</v>
      </c>
      <c r="AH241" s="8">
        <v>2.0975754322400359E-2</v>
      </c>
      <c r="AI241" s="8">
        <v>0</v>
      </c>
      <c r="AJ241" s="8">
        <v>0</v>
      </c>
      <c r="AK241" s="8">
        <v>2.0383003846694225E-3</v>
      </c>
      <c r="AL241" s="8">
        <v>6.7155777456576219E-3</v>
      </c>
      <c r="AM241" s="8">
        <v>2.9217752199556566</v>
      </c>
      <c r="AN241" s="8">
        <v>0</v>
      </c>
      <c r="AO241" s="8">
        <v>4.0741002801268453E-2</v>
      </c>
      <c r="AP241" s="8">
        <v>3.0953247399022658E-4</v>
      </c>
      <c r="AQ241" s="8">
        <v>0</v>
      </c>
      <c r="AR241" s="8">
        <v>0</v>
      </c>
      <c r="AS241" s="8">
        <f>SUM(Tabela2[[#This Row],[Mg15]:[U]])</f>
        <v>3.0028101244036143</v>
      </c>
    </row>
    <row r="242" spans="2:45" x14ac:dyDescent="0.25">
      <c r="B242" s="6" t="s">
        <v>297</v>
      </c>
      <c r="C242" s="29" t="s">
        <v>220</v>
      </c>
      <c r="D242" s="8"/>
      <c r="E242" s="8"/>
      <c r="F242" s="8"/>
      <c r="G242" s="8">
        <v>0</v>
      </c>
      <c r="H242" s="8">
        <v>0</v>
      </c>
      <c r="I242" s="8">
        <v>8.1187800000000032E-2</v>
      </c>
      <c r="J242" s="8"/>
      <c r="K242" s="8">
        <v>0.03</v>
      </c>
      <c r="L242" s="8">
        <v>4.1000000000000002E-2</v>
      </c>
      <c r="M242" s="8">
        <v>0.48899999999999999</v>
      </c>
      <c r="N242" s="8"/>
      <c r="O242" s="8">
        <v>0</v>
      </c>
      <c r="P242" s="8">
        <v>0.185</v>
      </c>
      <c r="Q242" s="8">
        <v>96.899000000000001</v>
      </c>
      <c r="R242" s="8"/>
      <c r="S242" s="8">
        <v>2.7719999999999998</v>
      </c>
      <c r="T242" s="8">
        <v>1E-3</v>
      </c>
      <c r="U242" s="8"/>
      <c r="V242" s="8"/>
      <c r="W242" s="8"/>
      <c r="X242" s="25">
        <v>100.49818780000001</v>
      </c>
      <c r="Y242" s="8"/>
      <c r="Z242" s="8"/>
      <c r="AA242" s="8">
        <v>0</v>
      </c>
      <c r="AB242" s="8">
        <v>0</v>
      </c>
      <c r="AC242" s="8">
        <v>0</v>
      </c>
      <c r="AD242" s="8">
        <v>6.5296168908389402E-3</v>
      </c>
      <c r="AE242" s="8">
        <v>0</v>
      </c>
      <c r="AF242" s="8">
        <v>1.6941240418497754E-3</v>
      </c>
      <c r="AG242" s="8">
        <v>2.6067123637190477E-3</v>
      </c>
      <c r="AH242" s="8">
        <v>3.0697339277598847E-2</v>
      </c>
      <c r="AI242" s="8">
        <v>0</v>
      </c>
      <c r="AJ242" s="8">
        <v>0</v>
      </c>
      <c r="AK242" s="8">
        <v>0</v>
      </c>
      <c r="AL242" s="8">
        <v>6.2779174102535274E-3</v>
      </c>
      <c r="AM242" s="8">
        <v>2.8997828737029785</v>
      </c>
      <c r="AN242" s="8">
        <v>0</v>
      </c>
      <c r="AO242" s="8">
        <v>5.6583672670738834E-2</v>
      </c>
      <c r="AP242" s="8">
        <v>1.9453591901818566E-5</v>
      </c>
      <c r="AQ242" s="8">
        <v>0</v>
      </c>
      <c r="AR242" s="8">
        <v>0</v>
      </c>
      <c r="AS242" s="8">
        <f>SUM(Tabela2[[#This Row],[Mg15]:[U]])</f>
        <v>3.0041917099498794</v>
      </c>
    </row>
    <row r="243" spans="2:45" x14ac:dyDescent="0.25">
      <c r="B243" s="6" t="s">
        <v>298</v>
      </c>
      <c r="C243" s="29" t="s">
        <v>220</v>
      </c>
      <c r="D243" s="8"/>
      <c r="E243" s="8"/>
      <c r="F243" s="8"/>
      <c r="G243" s="8">
        <v>2.7E-2</v>
      </c>
      <c r="H243" s="8">
        <v>1.4999999999999999E-2</v>
      </c>
      <c r="I243" s="8">
        <v>7.904319999999998E-2</v>
      </c>
      <c r="J243" s="8"/>
      <c r="K243" s="8">
        <v>0</v>
      </c>
      <c r="L243" s="8">
        <v>3.7999999999999999E-2</v>
      </c>
      <c r="M243" s="8">
        <v>0.13800000000000001</v>
      </c>
      <c r="N243" s="8"/>
      <c r="O243" s="8">
        <v>8.1000000000000003E-2</v>
      </c>
      <c r="P243" s="8">
        <v>3.7999999999999999E-2</v>
      </c>
      <c r="Q243" s="8">
        <v>98.456000000000003</v>
      </c>
      <c r="R243" s="8"/>
      <c r="S243" s="8">
        <v>0.72199999999999998</v>
      </c>
      <c r="T243" s="8">
        <v>2.5000000000000001E-2</v>
      </c>
      <c r="U243" s="8"/>
      <c r="V243" s="8"/>
      <c r="W243" s="8"/>
      <c r="X243" s="25">
        <v>99.619043200000007</v>
      </c>
      <c r="Y243" s="8"/>
      <c r="Z243" s="8"/>
      <c r="AA243" s="8">
        <v>3.0402362349408684E-3</v>
      </c>
      <c r="AB243" s="8">
        <v>1.3353097493334488E-3</v>
      </c>
      <c r="AC243" s="8">
        <v>0</v>
      </c>
      <c r="AD243" s="8">
        <v>6.3969458052357204E-3</v>
      </c>
      <c r="AE243" s="8">
        <v>0</v>
      </c>
      <c r="AF243" s="8">
        <v>0</v>
      </c>
      <c r="AG243" s="8">
        <v>2.4311070427832982E-3</v>
      </c>
      <c r="AH243" s="8">
        <v>8.7173039948483331E-3</v>
      </c>
      <c r="AI243" s="8">
        <v>0</v>
      </c>
      <c r="AJ243" s="8">
        <v>0</v>
      </c>
      <c r="AK243" s="8">
        <v>2.9832522221752158E-3</v>
      </c>
      <c r="AL243" s="8">
        <v>1.2975936033090198E-3</v>
      </c>
      <c r="AM243" s="8">
        <v>2.9648286775340842</v>
      </c>
      <c r="AN243" s="8">
        <v>0</v>
      </c>
      <c r="AO243" s="8">
        <v>1.4830176989523451E-2</v>
      </c>
      <c r="AP243" s="8">
        <v>4.8938543453034113E-4</v>
      </c>
      <c r="AQ243" s="8">
        <v>0</v>
      </c>
      <c r="AR243" s="8">
        <v>0</v>
      </c>
      <c r="AS243" s="8">
        <f>SUM(Tabela2[[#This Row],[Mg15]:[U]])</f>
        <v>3.0063499886107641</v>
      </c>
    </row>
    <row r="244" spans="2:45" x14ac:dyDescent="0.25">
      <c r="B244" s="6" t="s">
        <v>299</v>
      </c>
      <c r="C244" s="29" t="s">
        <v>220</v>
      </c>
      <c r="D244" s="8"/>
      <c r="E244" s="8"/>
      <c r="F244" s="8"/>
      <c r="G244" s="8">
        <v>1E-3</v>
      </c>
      <c r="H244" s="8">
        <v>0</v>
      </c>
      <c r="I244" s="8">
        <v>8.5352400000000106E-2</v>
      </c>
      <c r="J244" s="8"/>
      <c r="K244" s="8">
        <v>0.09</v>
      </c>
      <c r="L244" s="8">
        <v>3.3000000000000002E-2</v>
      </c>
      <c r="M244" s="8">
        <v>0.185</v>
      </c>
      <c r="N244" s="8"/>
      <c r="O244" s="8">
        <v>3.6999999999999998E-2</v>
      </c>
      <c r="P244" s="8">
        <v>4.4999999999999998E-2</v>
      </c>
      <c r="Q244" s="8">
        <v>99.441999999999993</v>
      </c>
      <c r="R244" s="8"/>
      <c r="S244" s="8">
        <v>1.532</v>
      </c>
      <c r="T244" s="8">
        <v>0</v>
      </c>
      <c r="U244" s="8"/>
      <c r="V244" s="8"/>
      <c r="W244" s="8"/>
      <c r="X244" s="25">
        <v>101.45035239999999</v>
      </c>
      <c r="Y244" s="8"/>
      <c r="Z244" s="8"/>
      <c r="AA244" s="8">
        <v>1.106588468809366E-4</v>
      </c>
      <c r="AB244" s="8">
        <v>0</v>
      </c>
      <c r="AC244" s="8">
        <v>0</v>
      </c>
      <c r="AD244" s="8">
        <v>6.7883850524719383E-3</v>
      </c>
      <c r="AE244" s="8">
        <v>0</v>
      </c>
      <c r="AF244" s="8">
        <v>5.0259743036508995E-3</v>
      </c>
      <c r="AG244" s="8">
        <v>2.0748036263714426E-3</v>
      </c>
      <c r="AH244" s="8">
        <v>1.1484640545709673E-2</v>
      </c>
      <c r="AI244" s="8">
        <v>0</v>
      </c>
      <c r="AJ244" s="8">
        <v>0</v>
      </c>
      <c r="AK244" s="8">
        <v>1.3392117517572787E-3</v>
      </c>
      <c r="AL244" s="8">
        <v>1.5101155749153909E-3</v>
      </c>
      <c r="AM244" s="8">
        <v>2.9428616071513471</v>
      </c>
      <c r="AN244" s="8">
        <v>0</v>
      </c>
      <c r="AO244" s="8">
        <v>3.0925054631107014E-2</v>
      </c>
      <c r="AP244" s="8">
        <v>0</v>
      </c>
      <c r="AQ244" s="8">
        <v>0</v>
      </c>
      <c r="AR244" s="8">
        <v>0</v>
      </c>
      <c r="AS244" s="8">
        <f>SUM(Tabela2[[#This Row],[Mg15]:[U]])</f>
        <v>3.0021204514842119</v>
      </c>
    </row>
    <row r="245" spans="2:45" x14ac:dyDescent="0.25">
      <c r="B245" s="6" t="s">
        <v>300</v>
      </c>
      <c r="C245" s="29" t="s">
        <v>220</v>
      </c>
      <c r="D245" s="8"/>
      <c r="E245" s="8"/>
      <c r="F245" s="8"/>
      <c r="G245" s="8">
        <v>0</v>
      </c>
      <c r="H245" s="8">
        <v>0</v>
      </c>
      <c r="I245" s="8">
        <v>8.5845600000000077E-2</v>
      </c>
      <c r="J245" s="8"/>
      <c r="K245" s="8">
        <v>0.186</v>
      </c>
      <c r="L245" s="8">
        <v>2.5000000000000001E-2</v>
      </c>
      <c r="M245" s="8">
        <v>0.158</v>
      </c>
      <c r="N245" s="8"/>
      <c r="O245" s="8">
        <v>0.06</v>
      </c>
      <c r="P245" s="8">
        <v>0.11700000000000001</v>
      </c>
      <c r="Q245" s="8">
        <v>100.148</v>
      </c>
      <c r="R245" s="8"/>
      <c r="S245" s="8">
        <v>1.119</v>
      </c>
      <c r="T245" s="8">
        <v>1.7000000000000001E-2</v>
      </c>
      <c r="U245" s="8"/>
      <c r="V245" s="8"/>
      <c r="W245" s="8"/>
      <c r="X245" s="25">
        <v>101.9158456</v>
      </c>
      <c r="Y245" s="8"/>
      <c r="Z245" s="8"/>
      <c r="AA245" s="8">
        <v>0</v>
      </c>
      <c r="AB245" s="8">
        <v>0</v>
      </c>
      <c r="AC245" s="8">
        <v>0</v>
      </c>
      <c r="AD245" s="8">
        <v>6.784526644362401E-3</v>
      </c>
      <c r="AE245" s="8">
        <v>0</v>
      </c>
      <c r="AF245" s="8">
        <v>1.0321468215939385E-2</v>
      </c>
      <c r="AG245" s="8">
        <v>1.5619022412409998E-3</v>
      </c>
      <c r="AH245" s="8">
        <v>9.7466090521620662E-3</v>
      </c>
      <c r="AI245" s="8">
        <v>0</v>
      </c>
      <c r="AJ245" s="8">
        <v>0</v>
      </c>
      <c r="AK245" s="8">
        <v>2.1579906510823025E-3</v>
      </c>
      <c r="AL245" s="8">
        <v>3.9015242952731284E-3</v>
      </c>
      <c r="AM245" s="8">
        <v>2.9450525627653752</v>
      </c>
      <c r="AN245" s="8">
        <v>0</v>
      </c>
      <c r="AO245" s="8">
        <v>2.2445670211765578E-2</v>
      </c>
      <c r="AP245" s="8">
        <v>3.2497750994753635E-4</v>
      </c>
      <c r="AQ245" s="8">
        <v>0</v>
      </c>
      <c r="AR245" s="8">
        <v>0</v>
      </c>
      <c r="AS245" s="8">
        <f>SUM(Tabela2[[#This Row],[Mg15]:[U]])</f>
        <v>3.0022972315871486</v>
      </c>
    </row>
    <row r="246" spans="2:45" x14ac:dyDescent="0.25">
      <c r="B246" s="6" t="s">
        <v>301</v>
      </c>
      <c r="C246" s="29" t="s">
        <v>220</v>
      </c>
      <c r="D246" s="8"/>
      <c r="E246" s="8"/>
      <c r="F246" s="8"/>
      <c r="G246" s="8">
        <v>3.1E-2</v>
      </c>
      <c r="H246" s="8">
        <v>0</v>
      </c>
      <c r="I246" s="8">
        <v>9.0701000000000032E-2</v>
      </c>
      <c r="J246" s="8"/>
      <c r="K246" s="8">
        <v>0</v>
      </c>
      <c r="L246" s="8">
        <v>0</v>
      </c>
      <c r="M246" s="8">
        <v>5.5E-2</v>
      </c>
      <c r="N246" s="8"/>
      <c r="O246" s="8">
        <v>6.2E-2</v>
      </c>
      <c r="P246" s="8">
        <v>7.0000000000000001E-3</v>
      </c>
      <c r="Q246" s="8">
        <v>101.705</v>
      </c>
      <c r="R246" s="8"/>
      <c r="S246" s="8">
        <v>0.61899999999999999</v>
      </c>
      <c r="T246" s="8">
        <v>0</v>
      </c>
      <c r="U246" s="8"/>
      <c r="V246" s="8"/>
      <c r="W246" s="8"/>
      <c r="X246" s="25">
        <v>102.56970099999999</v>
      </c>
      <c r="Y246" s="8"/>
      <c r="Z246" s="8"/>
      <c r="AA246" s="8">
        <v>3.3908438075341951E-3</v>
      </c>
      <c r="AB246" s="8">
        <v>0</v>
      </c>
      <c r="AC246" s="8">
        <v>0</v>
      </c>
      <c r="AD246" s="8">
        <v>7.1305455337875396E-3</v>
      </c>
      <c r="AE246" s="8">
        <v>0</v>
      </c>
      <c r="AF246" s="8">
        <v>0</v>
      </c>
      <c r="AG246" s="8">
        <v>0</v>
      </c>
      <c r="AH246" s="8">
        <v>3.3749575846803012E-3</v>
      </c>
      <c r="AI246" s="8">
        <v>0</v>
      </c>
      <c r="AJ246" s="8">
        <v>0</v>
      </c>
      <c r="AK246" s="8">
        <v>2.2181921715199006E-3</v>
      </c>
      <c r="AL246" s="8">
        <v>2.3219649734424388E-4</v>
      </c>
      <c r="AM246" s="8">
        <v>2.9751046320367602</v>
      </c>
      <c r="AN246" s="8">
        <v>0</v>
      </c>
      <c r="AO246" s="8">
        <v>1.2351005365631124E-2</v>
      </c>
      <c r="AP246" s="8">
        <v>0</v>
      </c>
      <c r="AQ246" s="8">
        <v>0</v>
      </c>
      <c r="AR246" s="8">
        <v>0</v>
      </c>
      <c r="AS246" s="8">
        <f>SUM(Tabela2[[#This Row],[Mg15]:[U]])</f>
        <v>3.0038023729972578</v>
      </c>
    </row>
    <row r="247" spans="2:45" x14ac:dyDescent="0.25">
      <c r="B247" s="6" t="s">
        <v>302</v>
      </c>
      <c r="C247" s="29" t="s">
        <v>220</v>
      </c>
      <c r="D247" s="8"/>
      <c r="E247" s="8"/>
      <c r="F247" s="8"/>
      <c r="G247" s="8">
        <v>5.0000000000000001E-3</v>
      </c>
      <c r="H247" s="8">
        <v>1.0999999999999999E-2</v>
      </c>
      <c r="I247" s="8">
        <v>6.4498200000000061E-2</v>
      </c>
      <c r="J247" s="8"/>
      <c r="K247" s="8">
        <v>8.0000000000000002E-3</v>
      </c>
      <c r="L247" s="8">
        <v>0</v>
      </c>
      <c r="M247" s="8">
        <v>8.3000000000000004E-2</v>
      </c>
      <c r="N247" s="8"/>
      <c r="O247" s="8">
        <v>5.2999999999999999E-2</v>
      </c>
      <c r="P247" s="8">
        <v>0.04</v>
      </c>
      <c r="Q247" s="8">
        <v>101.73099999999999</v>
      </c>
      <c r="R247" s="8"/>
      <c r="S247" s="8">
        <v>0.48199999999999998</v>
      </c>
      <c r="T247" s="8">
        <v>0</v>
      </c>
      <c r="U247" s="8"/>
      <c r="V247" s="8"/>
      <c r="W247" s="8"/>
      <c r="X247" s="25">
        <v>102.4774982</v>
      </c>
      <c r="Y247" s="8"/>
      <c r="Z247" s="8"/>
      <c r="AA247" s="8">
        <v>5.4728389626250364E-4</v>
      </c>
      <c r="AB247" s="8">
        <v>9.5188075031052736E-4</v>
      </c>
      <c r="AC247" s="8">
        <v>0</v>
      </c>
      <c r="AD247" s="8">
        <v>5.0740512599063998E-3</v>
      </c>
      <c r="AE247" s="8">
        <v>0</v>
      </c>
      <c r="AF247" s="8">
        <v>4.4190026907181697E-4</v>
      </c>
      <c r="AG247" s="8">
        <v>0</v>
      </c>
      <c r="AH247" s="8">
        <v>5.0965970143459017E-3</v>
      </c>
      <c r="AI247" s="8">
        <v>0</v>
      </c>
      <c r="AJ247" s="8">
        <v>0</v>
      </c>
      <c r="AK247" s="8">
        <v>1.8974918612978922E-3</v>
      </c>
      <c r="AL247" s="8">
        <v>1.3277435151228428E-3</v>
      </c>
      <c r="AM247" s="8">
        <v>2.9778980612809032</v>
      </c>
      <c r="AN247" s="8">
        <v>0</v>
      </c>
      <c r="AO247" s="8">
        <v>9.6239924374663388E-3</v>
      </c>
      <c r="AP247" s="8">
        <v>0</v>
      </c>
      <c r="AQ247" s="8">
        <v>0</v>
      </c>
      <c r="AR247" s="8">
        <v>0</v>
      </c>
      <c r="AS247" s="8">
        <f>SUM(Tabela2[[#This Row],[Mg15]:[U]])</f>
        <v>3.0028590022846875</v>
      </c>
    </row>
    <row r="248" spans="2:45" x14ac:dyDescent="0.25">
      <c r="B248" s="6" t="s">
        <v>303</v>
      </c>
      <c r="C248" s="29" t="s">
        <v>220</v>
      </c>
      <c r="D248" s="8"/>
      <c r="E248" s="8"/>
      <c r="F248" s="8"/>
      <c r="G248" s="8">
        <v>4.4999999999999998E-2</v>
      </c>
      <c r="H248" s="8">
        <v>0</v>
      </c>
      <c r="I248" s="8">
        <v>0.13904620000000012</v>
      </c>
      <c r="J248" s="8"/>
      <c r="K248" s="8">
        <v>0</v>
      </c>
      <c r="L248" s="8">
        <v>2E-3</v>
      </c>
      <c r="M248" s="8">
        <v>0.35399999999999998</v>
      </c>
      <c r="N248" s="8"/>
      <c r="O248" s="8">
        <v>7.4999999999999997E-2</v>
      </c>
      <c r="P248" s="8">
        <v>0.17699999999999999</v>
      </c>
      <c r="Q248" s="8">
        <v>98.070999999999998</v>
      </c>
      <c r="R248" s="8"/>
      <c r="S248" s="8">
        <v>2.0270000000000001</v>
      </c>
      <c r="T248" s="8">
        <v>0</v>
      </c>
      <c r="U248" s="8"/>
      <c r="V248" s="8"/>
      <c r="W248" s="8"/>
      <c r="X248" s="25">
        <v>100.8900462</v>
      </c>
      <c r="Y248" s="8"/>
      <c r="Z248" s="8"/>
      <c r="AA248" s="8">
        <v>5.008623824079436E-3</v>
      </c>
      <c r="AB248" s="8">
        <v>0</v>
      </c>
      <c r="AC248" s="8">
        <v>0</v>
      </c>
      <c r="AD248" s="8">
        <v>1.1123196678631384E-2</v>
      </c>
      <c r="AE248" s="8">
        <v>0</v>
      </c>
      <c r="AF248" s="8">
        <v>0</v>
      </c>
      <c r="AG248" s="8">
        <v>1.2647736674049916E-4</v>
      </c>
      <c r="AH248" s="8">
        <v>2.2103889526547939E-2</v>
      </c>
      <c r="AI248" s="8">
        <v>0</v>
      </c>
      <c r="AJ248" s="8">
        <v>0</v>
      </c>
      <c r="AK248" s="8">
        <v>2.7304143126005253E-3</v>
      </c>
      <c r="AL248" s="8">
        <v>5.9743505306243125E-3</v>
      </c>
      <c r="AM248" s="8">
        <v>2.919176494221408</v>
      </c>
      <c r="AN248" s="8">
        <v>0</v>
      </c>
      <c r="AO248" s="8">
        <v>4.1155247683768902E-2</v>
      </c>
      <c r="AP248" s="8">
        <v>0</v>
      </c>
      <c r="AQ248" s="8">
        <v>0</v>
      </c>
      <c r="AR248" s="8">
        <v>0</v>
      </c>
      <c r="AS248" s="8">
        <f>SUM(Tabela2[[#This Row],[Mg15]:[U]])</f>
        <v>3.0073986941444009</v>
      </c>
    </row>
    <row r="249" spans="2:45" x14ac:dyDescent="0.25">
      <c r="B249" s="6" t="s">
        <v>304</v>
      </c>
      <c r="C249" s="29" t="s">
        <v>220</v>
      </c>
      <c r="D249" s="8"/>
      <c r="E249" s="8"/>
      <c r="F249" s="8"/>
      <c r="G249" s="8">
        <v>0</v>
      </c>
      <c r="H249" s="8">
        <v>0</v>
      </c>
      <c r="I249" s="8">
        <v>0.13138220000000012</v>
      </c>
      <c r="J249" s="8"/>
      <c r="K249" s="8">
        <v>0</v>
      </c>
      <c r="L249" s="8">
        <v>8.5000000000000006E-2</v>
      </c>
      <c r="M249" s="8">
        <v>0.41899999999999998</v>
      </c>
      <c r="N249" s="8"/>
      <c r="O249" s="8">
        <v>0.127</v>
      </c>
      <c r="P249" s="8">
        <v>0.191</v>
      </c>
      <c r="Q249" s="8">
        <v>99.950999999999993</v>
      </c>
      <c r="R249" s="8"/>
      <c r="S249" s="8">
        <v>2.5659999999999998</v>
      </c>
      <c r="T249" s="8">
        <v>0</v>
      </c>
      <c r="U249" s="8"/>
      <c r="V249" s="8"/>
      <c r="W249" s="8"/>
      <c r="X249" s="25">
        <v>103.47038219999999</v>
      </c>
      <c r="Y249" s="8"/>
      <c r="Z249" s="8"/>
      <c r="AA249" s="8">
        <v>0</v>
      </c>
      <c r="AB249" s="8">
        <v>0</v>
      </c>
      <c r="AC249" s="8">
        <v>0</v>
      </c>
      <c r="AD249" s="8">
        <v>1.0257208893445214E-2</v>
      </c>
      <c r="AE249" s="8">
        <v>0</v>
      </c>
      <c r="AF249" s="8">
        <v>0</v>
      </c>
      <c r="AG249" s="8">
        <v>5.2459473011906895E-3</v>
      </c>
      <c r="AH249" s="8">
        <v>2.5532987977828606E-2</v>
      </c>
      <c r="AI249" s="8">
        <v>0</v>
      </c>
      <c r="AJ249" s="8">
        <v>0</v>
      </c>
      <c r="AK249" s="8">
        <v>4.5122503556151803E-3</v>
      </c>
      <c r="AL249" s="8">
        <v>6.2917720461928761E-3</v>
      </c>
      <c r="AM249" s="8">
        <v>2.9035484125133166</v>
      </c>
      <c r="AN249" s="8">
        <v>0</v>
      </c>
      <c r="AO249" s="8">
        <v>5.0845239989675627E-2</v>
      </c>
      <c r="AP249" s="8">
        <v>0</v>
      </c>
      <c r="AQ249" s="8">
        <v>0</v>
      </c>
      <c r="AR249" s="8">
        <v>0</v>
      </c>
      <c r="AS249" s="8">
        <f>SUM(Tabela2[[#This Row],[Mg15]:[U]])</f>
        <v>3.0062338190772646</v>
      </c>
    </row>
    <row r="250" spans="2:45" x14ac:dyDescent="0.25">
      <c r="B250" s="6" t="s">
        <v>305</v>
      </c>
      <c r="C250" s="29" t="s">
        <v>220</v>
      </c>
      <c r="D250" s="8"/>
      <c r="E250" s="8"/>
      <c r="F250" s="8"/>
      <c r="G250" s="8">
        <v>0</v>
      </c>
      <c r="H250" s="8">
        <v>0</v>
      </c>
      <c r="I250" s="8">
        <v>6.8580799999999997E-2</v>
      </c>
      <c r="J250" s="8"/>
      <c r="K250" s="8">
        <v>7.0000000000000001E-3</v>
      </c>
      <c r="L250" s="8">
        <v>0</v>
      </c>
      <c r="M250" s="8">
        <v>7.4999999999999997E-2</v>
      </c>
      <c r="N250" s="8"/>
      <c r="O250" s="8">
        <v>1.4999999999999999E-2</v>
      </c>
      <c r="P250" s="8">
        <v>0.19500000000000001</v>
      </c>
      <c r="Q250" s="8">
        <v>101.464</v>
      </c>
      <c r="R250" s="8"/>
      <c r="S250" s="8">
        <v>0.17899999999999999</v>
      </c>
      <c r="T250" s="8">
        <v>0</v>
      </c>
      <c r="U250" s="8"/>
      <c r="V250" s="8"/>
      <c r="W250" s="8"/>
      <c r="X250" s="25">
        <v>102.00358079999999</v>
      </c>
      <c r="Y250" s="8"/>
      <c r="Z250" s="8"/>
      <c r="AA250" s="8">
        <v>0</v>
      </c>
      <c r="AB250" s="8">
        <v>0</v>
      </c>
      <c r="AC250" s="8">
        <v>0</v>
      </c>
      <c r="AD250" s="8">
        <v>5.4158717669289111E-3</v>
      </c>
      <c r="AE250" s="8">
        <v>0</v>
      </c>
      <c r="AF250" s="8">
        <v>3.8814222343255388E-4</v>
      </c>
      <c r="AG250" s="8">
        <v>0</v>
      </c>
      <c r="AH250" s="8">
        <v>4.6229802364882097E-3</v>
      </c>
      <c r="AI250" s="8">
        <v>0</v>
      </c>
      <c r="AJ250" s="8">
        <v>0</v>
      </c>
      <c r="AK250" s="8">
        <v>5.3908082157255559E-4</v>
      </c>
      <c r="AL250" s="8">
        <v>6.4975163243525683E-3</v>
      </c>
      <c r="AM250" s="8">
        <v>2.9814467921804164</v>
      </c>
      <c r="AN250" s="8">
        <v>0</v>
      </c>
      <c r="AO250" s="8">
        <v>3.5877306939431051E-3</v>
      </c>
      <c r="AP250" s="8">
        <v>0</v>
      </c>
      <c r="AQ250" s="8">
        <v>0</v>
      </c>
      <c r="AR250" s="8">
        <v>0</v>
      </c>
      <c r="AS250" s="8">
        <f>SUM(Tabela2[[#This Row],[Mg15]:[U]])</f>
        <v>3.0024981142471345</v>
      </c>
    </row>
    <row r="251" spans="2:45" x14ac:dyDescent="0.25">
      <c r="B251" s="6" t="s">
        <v>306</v>
      </c>
      <c r="C251" s="29" t="s">
        <v>220</v>
      </c>
      <c r="D251" s="8"/>
      <c r="E251" s="8"/>
      <c r="F251" s="8"/>
      <c r="G251" s="8">
        <v>0</v>
      </c>
      <c r="H251" s="8">
        <v>8.0000000000000002E-3</v>
      </c>
      <c r="I251" s="8">
        <v>9.2693000000000025E-2</v>
      </c>
      <c r="J251" s="8"/>
      <c r="K251" s="8">
        <v>1.7000000000000001E-2</v>
      </c>
      <c r="L251" s="8">
        <v>2.9000000000000001E-2</v>
      </c>
      <c r="M251" s="8">
        <v>0.11700000000000001</v>
      </c>
      <c r="N251" s="8"/>
      <c r="O251" s="8">
        <v>0.05</v>
      </c>
      <c r="P251" s="8">
        <v>0.28999999999999998</v>
      </c>
      <c r="Q251" s="8">
        <v>101.065</v>
      </c>
      <c r="R251" s="8"/>
      <c r="S251" s="8">
        <v>0.22600000000000001</v>
      </c>
      <c r="T251" s="8">
        <v>3.6999999999999998E-2</v>
      </c>
      <c r="U251" s="8"/>
      <c r="V251" s="8"/>
      <c r="W251" s="8"/>
      <c r="X251" s="25">
        <v>101.93169300000001</v>
      </c>
      <c r="Y251" s="8"/>
      <c r="Z251" s="8"/>
      <c r="AA251" s="8">
        <v>0</v>
      </c>
      <c r="AB251" s="8">
        <v>6.9493609576302246E-4</v>
      </c>
      <c r="AC251" s="8">
        <v>0</v>
      </c>
      <c r="AD251" s="8">
        <v>7.3201371469302171E-3</v>
      </c>
      <c r="AE251" s="8">
        <v>0</v>
      </c>
      <c r="AF251" s="8">
        <v>9.4264512161475222E-4</v>
      </c>
      <c r="AG251" s="8">
        <v>1.8104336158526917E-3</v>
      </c>
      <c r="AH251" s="8">
        <v>7.2119563375045151E-3</v>
      </c>
      <c r="AI251" s="8">
        <v>0</v>
      </c>
      <c r="AJ251" s="8">
        <v>0</v>
      </c>
      <c r="AK251" s="8">
        <v>1.79696277450419E-3</v>
      </c>
      <c r="AL251" s="8">
        <v>9.6631165876453484E-3</v>
      </c>
      <c r="AM251" s="8">
        <v>2.9697665939327664</v>
      </c>
      <c r="AN251" s="8">
        <v>0</v>
      </c>
      <c r="AO251" s="8">
        <v>4.5298278535144615E-3</v>
      </c>
      <c r="AP251" s="8">
        <v>7.0676799846586735E-4</v>
      </c>
      <c r="AQ251" s="8">
        <v>0</v>
      </c>
      <c r="AR251" s="8">
        <v>0</v>
      </c>
      <c r="AS251" s="8">
        <f>SUM(Tabela2[[#This Row],[Mg15]:[U]])</f>
        <v>3.0044433774645616</v>
      </c>
    </row>
    <row r="252" spans="2:45" x14ac:dyDescent="0.25">
      <c r="B252" s="6" t="s">
        <v>307</v>
      </c>
      <c r="C252" s="29" t="s">
        <v>220</v>
      </c>
      <c r="D252" s="8"/>
      <c r="E252" s="8"/>
      <c r="F252" s="8"/>
      <c r="G252" s="8">
        <v>2.5999999999999999E-2</v>
      </c>
      <c r="H252" s="8">
        <v>0</v>
      </c>
      <c r="I252" s="8">
        <v>0.14558540000000009</v>
      </c>
      <c r="J252" s="8"/>
      <c r="K252" s="8">
        <v>0.17100000000000001</v>
      </c>
      <c r="L252" s="8">
        <v>1E-3</v>
      </c>
      <c r="M252" s="8">
        <v>3.2000000000000001E-2</v>
      </c>
      <c r="N252" s="8"/>
      <c r="O252" s="8">
        <v>0</v>
      </c>
      <c r="P252" s="8">
        <v>4.4999999999999998E-2</v>
      </c>
      <c r="Q252" s="8">
        <v>101.20699999999999</v>
      </c>
      <c r="R252" s="8"/>
      <c r="S252" s="8">
        <v>0.60299999999999998</v>
      </c>
      <c r="T252" s="8">
        <v>1.9E-2</v>
      </c>
      <c r="U252" s="8"/>
      <c r="V252" s="8"/>
      <c r="W252" s="8"/>
      <c r="X252" s="25">
        <v>102.24958539999999</v>
      </c>
      <c r="Y252" s="8"/>
      <c r="Z252" s="8"/>
      <c r="AA252" s="8">
        <v>2.8481286381557879E-3</v>
      </c>
      <c r="AB252" s="8">
        <v>0</v>
      </c>
      <c r="AC252" s="8">
        <v>0</v>
      </c>
      <c r="AD252" s="8">
        <v>1.1462218090719126E-2</v>
      </c>
      <c r="AE252" s="8">
        <v>0</v>
      </c>
      <c r="AF252" s="8">
        <v>9.4530940152636501E-3</v>
      </c>
      <c r="AG252" s="8">
        <v>6.2239080927453403E-5</v>
      </c>
      <c r="AH252" s="8">
        <v>1.9665082339686436E-3</v>
      </c>
      <c r="AI252" s="8">
        <v>0</v>
      </c>
      <c r="AJ252" s="8">
        <v>0</v>
      </c>
      <c r="AK252" s="8">
        <v>0</v>
      </c>
      <c r="AL252" s="8">
        <v>1.4948936570754958E-3</v>
      </c>
      <c r="AM252" s="8">
        <v>2.9649041146901087</v>
      </c>
      <c r="AN252" s="8">
        <v>0</v>
      </c>
      <c r="AO252" s="8">
        <v>1.2049503016186507E-2</v>
      </c>
      <c r="AP252" s="8">
        <v>3.6183228744311209E-4</v>
      </c>
      <c r="AQ252" s="8">
        <v>0</v>
      </c>
      <c r="AR252" s="8">
        <v>0</v>
      </c>
      <c r="AS252" s="8">
        <f>SUM(Tabela2[[#This Row],[Mg15]:[U]])</f>
        <v>3.0046025317098488</v>
      </c>
    </row>
    <row r="253" spans="2:45" x14ac:dyDescent="0.25">
      <c r="B253" s="6" t="s">
        <v>308</v>
      </c>
      <c r="C253" s="30" t="s">
        <v>220</v>
      </c>
      <c r="D253" s="8"/>
      <c r="E253" s="8"/>
      <c r="F253" s="8"/>
      <c r="G253" s="8">
        <v>0</v>
      </c>
      <c r="H253" s="8">
        <v>0</v>
      </c>
      <c r="I253" s="8">
        <v>0.13321580000000011</v>
      </c>
      <c r="J253" s="8"/>
      <c r="K253" s="8">
        <v>0</v>
      </c>
      <c r="L253" s="8">
        <v>9.6000000000000002E-2</v>
      </c>
      <c r="M253" s="8">
        <v>0.155</v>
      </c>
      <c r="N253" s="8"/>
      <c r="O253" s="8">
        <v>2E-3</v>
      </c>
      <c r="P253" s="8">
        <v>2.9000000000000001E-2</v>
      </c>
      <c r="Q253" s="8">
        <v>101.639</v>
      </c>
      <c r="R253" s="8"/>
      <c r="S253" s="8">
        <v>0.89200000000000002</v>
      </c>
      <c r="T253" s="8">
        <v>1.9E-2</v>
      </c>
      <c r="U253" s="8"/>
      <c r="V253" s="8"/>
      <c r="W253" s="8"/>
      <c r="X253" s="25">
        <v>102.9652158</v>
      </c>
      <c r="Y253" s="8"/>
      <c r="Z253" s="8"/>
      <c r="AA253" s="8">
        <v>0</v>
      </c>
      <c r="AB253" s="8">
        <v>0</v>
      </c>
      <c r="AC253" s="8">
        <v>0</v>
      </c>
      <c r="AD253" s="8">
        <v>1.0437355350812853E-2</v>
      </c>
      <c r="AE253" s="8">
        <v>0</v>
      </c>
      <c r="AF253" s="8">
        <v>0</v>
      </c>
      <c r="AG253" s="8">
        <v>5.9459094766734708E-3</v>
      </c>
      <c r="AH253" s="8">
        <v>9.4789750059181676E-3</v>
      </c>
      <c r="AI253" s="8">
        <v>0</v>
      </c>
      <c r="AJ253" s="8">
        <v>0</v>
      </c>
      <c r="AK253" s="8">
        <v>7.1311820687896068E-5</v>
      </c>
      <c r="AL253" s="8">
        <v>9.5869325614512415E-4</v>
      </c>
      <c r="AM253" s="8">
        <v>2.9630867999140627</v>
      </c>
      <c r="AN253" s="8">
        <v>0</v>
      </c>
      <c r="AO253" s="8">
        <v>1.773783317628546E-2</v>
      </c>
      <c r="AP253" s="8">
        <v>3.6007353867255077E-4</v>
      </c>
      <c r="AQ253" s="8">
        <v>0</v>
      </c>
      <c r="AR253" s="8">
        <v>0</v>
      </c>
      <c r="AS253" s="8">
        <f>SUM(Tabela2[[#This Row],[Mg15]:[U]])</f>
        <v>3.0080769515392585</v>
      </c>
    </row>
    <row r="254" spans="2:45" x14ac:dyDescent="0.25">
      <c r="B254" s="6" t="s">
        <v>309</v>
      </c>
      <c r="C254" s="30" t="s">
        <v>220</v>
      </c>
      <c r="D254" s="8"/>
      <c r="E254" s="8"/>
      <c r="F254" s="8"/>
      <c r="G254" s="8">
        <v>2.9000000000000001E-2</v>
      </c>
      <c r="H254" s="8">
        <v>0</v>
      </c>
      <c r="I254" s="8">
        <v>0.36887480000000006</v>
      </c>
      <c r="J254" s="8"/>
      <c r="K254" s="8">
        <v>0</v>
      </c>
      <c r="L254" s="8">
        <v>0</v>
      </c>
      <c r="M254" s="8">
        <v>4.8000000000000001E-2</v>
      </c>
      <c r="N254" s="8"/>
      <c r="O254" s="8">
        <v>0</v>
      </c>
      <c r="P254" s="8">
        <v>0</v>
      </c>
      <c r="Q254" s="8">
        <v>98.733999999999995</v>
      </c>
      <c r="R254" s="8"/>
      <c r="S254" s="8">
        <v>0.32500000000000001</v>
      </c>
      <c r="T254" s="8">
        <v>0</v>
      </c>
      <c r="U254" s="8"/>
      <c r="V254" s="8"/>
      <c r="W254" s="8"/>
      <c r="X254" s="25">
        <v>99.504874799999996</v>
      </c>
      <c r="Y254" s="8"/>
      <c r="Z254" s="8"/>
      <c r="AA254" s="8">
        <v>3.2658526561837611E-3</v>
      </c>
      <c r="AB254" s="8">
        <v>0</v>
      </c>
      <c r="AC254" s="8">
        <v>0</v>
      </c>
      <c r="AD254" s="8">
        <v>2.9856724921985042E-2</v>
      </c>
      <c r="AE254" s="8">
        <v>0</v>
      </c>
      <c r="AF254" s="8">
        <v>0</v>
      </c>
      <c r="AG254" s="8">
        <v>0</v>
      </c>
      <c r="AH254" s="8">
        <v>3.0324899107644575E-3</v>
      </c>
      <c r="AI254" s="8">
        <v>0</v>
      </c>
      <c r="AJ254" s="8">
        <v>0</v>
      </c>
      <c r="AK254" s="8">
        <v>0</v>
      </c>
      <c r="AL254" s="8">
        <v>0</v>
      </c>
      <c r="AM254" s="8">
        <v>2.9735768668785325</v>
      </c>
      <c r="AN254" s="8">
        <v>0</v>
      </c>
      <c r="AO254" s="8">
        <v>6.6764795016009595E-3</v>
      </c>
      <c r="AP254" s="8">
        <v>0</v>
      </c>
      <c r="AQ254" s="8">
        <v>0</v>
      </c>
      <c r="AR254" s="8">
        <v>0</v>
      </c>
      <c r="AS254" s="8">
        <f>SUM(Tabela2[[#This Row],[Mg15]:[U]])</f>
        <v>3.0164084138690663</v>
      </c>
    </row>
    <row r="255" spans="2:45" x14ac:dyDescent="0.25">
      <c r="B255" s="6" t="s">
        <v>310</v>
      </c>
      <c r="C255" s="30" t="s">
        <v>220</v>
      </c>
      <c r="D255" s="8"/>
      <c r="E255" s="8"/>
      <c r="F255" s="8"/>
      <c r="G255" s="8">
        <v>0</v>
      </c>
      <c r="H255" s="8">
        <v>0</v>
      </c>
      <c r="I255" s="8">
        <v>0.37754399999999999</v>
      </c>
      <c r="J255" s="8"/>
      <c r="K255" s="8">
        <v>0</v>
      </c>
      <c r="L255" s="8">
        <v>2E-3</v>
      </c>
      <c r="M255" s="8">
        <v>0.02</v>
      </c>
      <c r="N255" s="8"/>
      <c r="O255" s="8">
        <v>0.185</v>
      </c>
      <c r="P255" s="8">
        <v>0.11600000000000001</v>
      </c>
      <c r="Q255" s="8">
        <v>98.52</v>
      </c>
      <c r="R255" s="8"/>
      <c r="S255" s="8">
        <v>0.182</v>
      </c>
      <c r="T255" s="8">
        <v>0</v>
      </c>
      <c r="U255" s="8"/>
      <c r="V255" s="8"/>
      <c r="W255" s="8"/>
      <c r="X255" s="25">
        <v>99.402543999999992</v>
      </c>
      <c r="Y255" s="8"/>
      <c r="Z255" s="8"/>
      <c r="AA255" s="8">
        <v>0</v>
      </c>
      <c r="AB255" s="8">
        <v>0</v>
      </c>
      <c r="AC255" s="8">
        <v>0</v>
      </c>
      <c r="AD255" s="8">
        <v>3.056302752756487E-2</v>
      </c>
      <c r="AE255" s="8">
        <v>0</v>
      </c>
      <c r="AF255" s="8">
        <v>0</v>
      </c>
      <c r="AG255" s="8">
        <v>1.279885511812188E-4</v>
      </c>
      <c r="AH255" s="8">
        <v>1.2637283921986115E-3</v>
      </c>
      <c r="AI255" s="8">
        <v>0</v>
      </c>
      <c r="AJ255" s="8">
        <v>0</v>
      </c>
      <c r="AK255" s="8">
        <v>6.8154937635679733E-3</v>
      </c>
      <c r="AL255" s="8">
        <v>3.962175707790028E-3</v>
      </c>
      <c r="AM255" s="8">
        <v>2.9675801725110582</v>
      </c>
      <c r="AN255" s="8">
        <v>0</v>
      </c>
      <c r="AO255" s="8">
        <v>3.739393484130913E-3</v>
      </c>
      <c r="AP255" s="8">
        <v>0</v>
      </c>
      <c r="AQ255" s="8">
        <v>0</v>
      </c>
      <c r="AR255" s="8">
        <v>0</v>
      </c>
      <c r="AS255" s="8">
        <f>SUM(Tabela2[[#This Row],[Mg15]:[U]])</f>
        <v>3.0140519799374919</v>
      </c>
    </row>
    <row r="256" spans="2:45" x14ac:dyDescent="0.25">
      <c r="B256" s="6" t="s">
        <v>311</v>
      </c>
      <c r="C256" s="30" t="s">
        <v>220</v>
      </c>
      <c r="D256" s="8"/>
      <c r="E256" s="8"/>
      <c r="F256" s="8"/>
      <c r="G256" s="8">
        <v>1.4E-2</v>
      </c>
      <c r="H256" s="8">
        <v>7.0000000000000001E-3</v>
      </c>
      <c r="I256" s="8">
        <v>0.11727100000000001</v>
      </c>
      <c r="J256" s="8"/>
      <c r="K256" s="8">
        <v>1.7999999999999999E-2</v>
      </c>
      <c r="L256" s="8">
        <v>8.9999999999999993E-3</v>
      </c>
      <c r="M256" s="8">
        <v>0.38200000000000001</v>
      </c>
      <c r="N256" s="8"/>
      <c r="O256" s="8">
        <v>7.4999999999999997E-2</v>
      </c>
      <c r="P256" s="8">
        <v>0.39100000000000001</v>
      </c>
      <c r="Q256" s="8">
        <v>98.555000000000007</v>
      </c>
      <c r="R256" s="8"/>
      <c r="S256" s="8">
        <v>1.585</v>
      </c>
      <c r="T256" s="8">
        <v>0</v>
      </c>
      <c r="U256" s="8"/>
      <c r="V256" s="8"/>
      <c r="W256" s="8"/>
      <c r="X256" s="25">
        <v>101.153271</v>
      </c>
      <c r="Y256" s="8"/>
      <c r="Z256" s="8"/>
      <c r="AA256" s="8">
        <v>1.5519322949957505E-3</v>
      </c>
      <c r="AB256" s="8">
        <v>6.1346525312636069E-4</v>
      </c>
      <c r="AC256" s="8">
        <v>0</v>
      </c>
      <c r="AD256" s="8">
        <v>9.3432926984811978E-3</v>
      </c>
      <c r="AE256" s="8">
        <v>0</v>
      </c>
      <c r="AF256" s="8">
        <v>1.0069521978723604E-3</v>
      </c>
      <c r="AG256" s="8">
        <v>5.6684479434545719E-4</v>
      </c>
      <c r="AH256" s="8">
        <v>2.3755689275655852E-2</v>
      </c>
      <c r="AI256" s="8">
        <v>0</v>
      </c>
      <c r="AJ256" s="8">
        <v>0</v>
      </c>
      <c r="AK256" s="8">
        <v>2.7193642614852377E-3</v>
      </c>
      <c r="AL256" s="8">
        <v>1.3144165692172829E-2</v>
      </c>
      <c r="AM256" s="8">
        <v>2.9217109336285358</v>
      </c>
      <c r="AN256" s="8">
        <v>0</v>
      </c>
      <c r="AO256" s="8">
        <v>3.2050851460245812E-2</v>
      </c>
      <c r="AP256" s="8">
        <v>0</v>
      </c>
      <c r="AQ256" s="8">
        <v>0</v>
      </c>
      <c r="AR256" s="8">
        <v>0</v>
      </c>
      <c r="AS256" s="8">
        <f>SUM(Tabela2[[#This Row],[Mg15]:[U]])</f>
        <v>3.0064634915569166</v>
      </c>
    </row>
    <row r="257" spans="1:45" x14ac:dyDescent="0.25">
      <c r="B257" s="6" t="s">
        <v>312</v>
      </c>
      <c r="C257" s="30" t="s">
        <v>220</v>
      </c>
      <c r="D257" s="8"/>
      <c r="E257" s="8"/>
      <c r="F257" s="8"/>
      <c r="G257" s="8">
        <v>1.7999999999999999E-2</v>
      </c>
      <c r="H257" s="8">
        <v>0</v>
      </c>
      <c r="I257" s="8">
        <v>9.7522800000000021E-2</v>
      </c>
      <c r="J257" s="8"/>
      <c r="K257" s="8">
        <v>1.4999999999999999E-2</v>
      </c>
      <c r="L257" s="8">
        <v>1.2999999999999999E-2</v>
      </c>
      <c r="M257" s="8">
        <v>8.7999999999999995E-2</v>
      </c>
      <c r="N257" s="8"/>
      <c r="O257" s="8">
        <v>0.06</v>
      </c>
      <c r="P257" s="8">
        <v>0</v>
      </c>
      <c r="Q257" s="8">
        <v>100.574</v>
      </c>
      <c r="R257" s="8"/>
      <c r="S257" s="8">
        <v>0.60899999999999999</v>
      </c>
      <c r="T257" s="8">
        <v>0</v>
      </c>
      <c r="U257" s="8"/>
      <c r="V257" s="8"/>
      <c r="W257" s="8"/>
      <c r="X257" s="25">
        <v>101.47452279999999</v>
      </c>
      <c r="Y257" s="8"/>
      <c r="Z257" s="8"/>
      <c r="AA257" s="8">
        <v>1.9900337278892831E-3</v>
      </c>
      <c r="AB257" s="8">
        <v>0</v>
      </c>
      <c r="AC257" s="8">
        <v>0</v>
      </c>
      <c r="AD257" s="8">
        <v>7.7492323823946411E-3</v>
      </c>
      <c r="AE257" s="8">
        <v>0</v>
      </c>
      <c r="AF257" s="8">
        <v>8.3689467605179389E-4</v>
      </c>
      <c r="AG257" s="8">
        <v>8.1659779414762371E-4</v>
      </c>
      <c r="AH257" s="8">
        <v>5.4579574079894212E-3</v>
      </c>
      <c r="AI257" s="8">
        <v>0</v>
      </c>
      <c r="AJ257" s="8">
        <v>0</v>
      </c>
      <c r="AK257" s="8">
        <v>2.1697043994655975E-3</v>
      </c>
      <c r="AL257" s="8">
        <v>0</v>
      </c>
      <c r="AM257" s="8">
        <v>2.9736339301220287</v>
      </c>
      <c r="AN257" s="8">
        <v>0</v>
      </c>
      <c r="AO257" s="8">
        <v>1.2282048116995013E-2</v>
      </c>
      <c r="AP257" s="8">
        <v>0</v>
      </c>
      <c r="AQ257" s="8">
        <v>0</v>
      </c>
      <c r="AR257" s="8">
        <v>0</v>
      </c>
      <c r="AS257" s="8">
        <f>SUM(Tabela2[[#This Row],[Mg15]:[U]])</f>
        <v>3.0049363986269624</v>
      </c>
    </row>
    <row r="258" spans="1:45" x14ac:dyDescent="0.25">
      <c r="A258" s="9">
        <v>50</v>
      </c>
      <c r="B258" s="6" t="s">
        <v>313</v>
      </c>
      <c r="C258" s="30" t="s">
        <v>220</v>
      </c>
      <c r="D258" s="8"/>
      <c r="E258" s="8"/>
      <c r="F258" s="8"/>
      <c r="G258" s="8">
        <v>2.5000000000000001E-2</v>
      </c>
      <c r="H258" s="8">
        <v>0.01</v>
      </c>
      <c r="I258" s="8">
        <v>9.7891800000000084E-2</v>
      </c>
      <c r="J258" s="8"/>
      <c r="K258" s="8">
        <v>6.0000000000000001E-3</v>
      </c>
      <c r="L258" s="8">
        <v>0.01</v>
      </c>
      <c r="M258" s="8">
        <v>0.39200000000000002</v>
      </c>
      <c r="N258" s="8"/>
      <c r="O258" s="8">
        <v>4.8000000000000001E-2</v>
      </c>
      <c r="P258" s="8">
        <v>0.54600000000000004</v>
      </c>
      <c r="Q258" s="8">
        <v>98.218999999999994</v>
      </c>
      <c r="R258" s="8"/>
      <c r="S258" s="8">
        <v>1.738</v>
      </c>
      <c r="T258" s="8">
        <v>5.6000000000000001E-2</v>
      </c>
      <c r="U258" s="8"/>
      <c r="V258" s="8"/>
      <c r="W258" s="8"/>
      <c r="X258" s="25">
        <v>101.1478918</v>
      </c>
      <c r="Y258" s="8"/>
      <c r="Z258" s="8"/>
      <c r="AA258" s="8">
        <v>2.7706006751196275E-3</v>
      </c>
      <c r="AB258" s="8">
        <v>8.7615535804233362E-4</v>
      </c>
      <c r="AC258" s="8">
        <v>0</v>
      </c>
      <c r="AD258" s="8">
        <v>7.7973105578227038E-3</v>
      </c>
      <c r="AE258" s="8">
        <v>0</v>
      </c>
      <c r="AF258" s="8">
        <v>3.3556510401285612E-4</v>
      </c>
      <c r="AG258" s="8">
        <v>6.2966687255393251E-4</v>
      </c>
      <c r="AH258" s="8">
        <v>2.4371346942734171E-2</v>
      </c>
      <c r="AI258" s="8">
        <v>0</v>
      </c>
      <c r="AJ258" s="8">
        <v>0</v>
      </c>
      <c r="AK258" s="8">
        <v>1.7399491317561331E-3</v>
      </c>
      <c r="AL258" s="8">
        <v>1.8350085934018122E-2</v>
      </c>
      <c r="AM258" s="8">
        <v>2.9110072270385752</v>
      </c>
      <c r="AN258" s="8">
        <v>0</v>
      </c>
      <c r="AO258" s="8">
        <v>3.5135753292505928E-2</v>
      </c>
      <c r="AP258" s="8">
        <v>1.0789204332359937E-3</v>
      </c>
      <c r="AQ258" s="8">
        <v>0</v>
      </c>
      <c r="AR258" s="8">
        <v>0</v>
      </c>
      <c r="AS258" s="8">
        <f>SUM(Tabela2[[#This Row],[Mg15]:[U]])</f>
        <v>3.0040925813403772</v>
      </c>
    </row>
    <row r="259" spans="1:45" x14ac:dyDescent="0.25">
      <c r="B259" s="6" t="s">
        <v>314</v>
      </c>
      <c r="C259" s="30" t="s">
        <v>220</v>
      </c>
      <c r="D259" s="8"/>
      <c r="E259" s="8"/>
      <c r="F259" s="8"/>
      <c r="G259" s="8">
        <v>8.9999999999999993E-3</v>
      </c>
      <c r="H259" s="8">
        <v>0</v>
      </c>
      <c r="I259" s="8">
        <v>0.30411820000000001</v>
      </c>
      <c r="J259" s="8"/>
      <c r="K259" s="8">
        <v>0</v>
      </c>
      <c r="L259" s="8">
        <v>0.15</v>
      </c>
      <c r="M259" s="8">
        <v>0.94899999999999995</v>
      </c>
      <c r="N259" s="8"/>
      <c r="O259" s="8">
        <v>0.16300000000000001</v>
      </c>
      <c r="P259" s="8">
        <v>1.6659999999999999</v>
      </c>
      <c r="Q259" s="8">
        <v>93.831000000000003</v>
      </c>
      <c r="R259" s="8"/>
      <c r="S259" s="8">
        <v>4.4020000000000001</v>
      </c>
      <c r="T259" s="8">
        <v>3.3000000000000002E-2</v>
      </c>
      <c r="U259" s="8"/>
      <c r="V259" s="8"/>
      <c r="W259" s="8"/>
      <c r="X259" s="25">
        <v>101.50711820000001</v>
      </c>
      <c r="Y259" s="8"/>
      <c r="Z259" s="8"/>
      <c r="AA259" s="8">
        <v>9.9216418236275881E-4</v>
      </c>
      <c r="AB259" s="8">
        <v>0</v>
      </c>
      <c r="AC259" s="8">
        <v>0</v>
      </c>
      <c r="AD259" s="8">
        <v>2.4096171046473908E-2</v>
      </c>
      <c r="AE259" s="8">
        <v>0</v>
      </c>
      <c r="AF259" s="8">
        <v>0</v>
      </c>
      <c r="AG259" s="8">
        <v>9.3952688577994253E-3</v>
      </c>
      <c r="AH259" s="8">
        <v>5.8690361679730206E-2</v>
      </c>
      <c r="AI259" s="8">
        <v>0</v>
      </c>
      <c r="AJ259" s="8">
        <v>0</v>
      </c>
      <c r="AK259" s="8">
        <v>5.8774646662380992E-3</v>
      </c>
      <c r="AL259" s="8">
        <v>5.5696456435879019E-2</v>
      </c>
      <c r="AM259" s="8">
        <v>2.7663124326606634</v>
      </c>
      <c r="AN259" s="8">
        <v>0</v>
      </c>
      <c r="AO259" s="8">
        <v>8.8523105962671531E-2</v>
      </c>
      <c r="AP259" s="8">
        <v>6.3244452781844891E-4</v>
      </c>
      <c r="AQ259" s="8">
        <v>0</v>
      </c>
      <c r="AR259" s="8">
        <v>0</v>
      </c>
      <c r="AS259" s="8">
        <f>SUM(Tabela2[[#This Row],[Mg15]:[U]])</f>
        <v>3.0102158700196369</v>
      </c>
    </row>
    <row r="260" spans="1:45" x14ac:dyDescent="0.25">
      <c r="B260" s="6" t="s">
        <v>315</v>
      </c>
      <c r="C260" s="30" t="s">
        <v>220</v>
      </c>
      <c r="D260" s="8"/>
      <c r="E260" s="8"/>
      <c r="F260" s="8"/>
      <c r="G260" s="8">
        <v>2.8000000000000001E-2</v>
      </c>
      <c r="H260" s="8">
        <v>0</v>
      </c>
      <c r="I260" s="8">
        <v>0.29114779999999996</v>
      </c>
      <c r="J260" s="8"/>
      <c r="K260" s="8">
        <v>1.0999999999999999E-2</v>
      </c>
      <c r="L260" s="8">
        <v>2.9000000000000001E-2</v>
      </c>
      <c r="M260" s="8">
        <v>0.17</v>
      </c>
      <c r="N260" s="8"/>
      <c r="O260" s="8">
        <v>4.8000000000000001E-2</v>
      </c>
      <c r="P260" s="8">
        <v>4.8000000000000001E-2</v>
      </c>
      <c r="Q260" s="8">
        <v>98.698999999999998</v>
      </c>
      <c r="R260" s="8"/>
      <c r="S260" s="8">
        <v>0.57799999999999996</v>
      </c>
      <c r="T260" s="8">
        <v>0</v>
      </c>
      <c r="U260" s="8"/>
      <c r="V260" s="8"/>
      <c r="W260" s="8"/>
      <c r="X260" s="25">
        <v>99.902147799999995</v>
      </c>
      <c r="Y260" s="8"/>
      <c r="Z260" s="8"/>
      <c r="AA260" s="8">
        <v>3.1412327271219762E-3</v>
      </c>
      <c r="AB260" s="8">
        <v>0</v>
      </c>
      <c r="AC260" s="8">
        <v>0</v>
      </c>
      <c r="AD260" s="8">
        <v>2.3475788367066694E-2</v>
      </c>
      <c r="AE260" s="8">
        <v>0</v>
      </c>
      <c r="AF260" s="8">
        <v>6.2276813264839476E-4</v>
      </c>
      <c r="AG260" s="8">
        <v>1.8484895436915452E-3</v>
      </c>
      <c r="AH260" s="8">
        <v>1.0699181174669815E-2</v>
      </c>
      <c r="AI260" s="8">
        <v>0</v>
      </c>
      <c r="AJ260" s="8">
        <v>0</v>
      </c>
      <c r="AK260" s="8">
        <v>1.7613461190672266E-3</v>
      </c>
      <c r="AL260" s="8">
        <v>1.6330325911328243E-3</v>
      </c>
      <c r="AM260" s="8">
        <v>2.9612064260860422</v>
      </c>
      <c r="AN260" s="8">
        <v>0</v>
      </c>
      <c r="AO260" s="8">
        <v>1.1828658413641007E-2</v>
      </c>
      <c r="AP260" s="8">
        <v>0</v>
      </c>
      <c r="AQ260" s="8">
        <v>0</v>
      </c>
      <c r="AR260" s="8">
        <v>0</v>
      </c>
      <c r="AS260" s="8">
        <f>SUM(Tabela2[[#This Row],[Mg15]:[U]])</f>
        <v>3.0162169231550817</v>
      </c>
    </row>
    <row r="261" spans="1:45" x14ac:dyDescent="0.25">
      <c r="B261" s="6" t="s">
        <v>316</v>
      </c>
      <c r="C261" s="30" t="s">
        <v>220</v>
      </c>
      <c r="D261" s="8"/>
      <c r="E261" s="8"/>
      <c r="F261" s="8"/>
      <c r="G261" s="8">
        <v>1.7999999999999999E-2</v>
      </c>
      <c r="H261" s="8">
        <v>0</v>
      </c>
      <c r="I261" s="8">
        <v>0.26327119999999993</v>
      </c>
      <c r="J261" s="8"/>
      <c r="K261" s="8">
        <v>0.28100000000000003</v>
      </c>
      <c r="L261" s="8">
        <v>0</v>
      </c>
      <c r="M261" s="8">
        <v>0.20499999999999999</v>
      </c>
      <c r="N261" s="8"/>
      <c r="O261" s="8">
        <v>0</v>
      </c>
      <c r="P261" s="8">
        <v>8.6999999999999994E-2</v>
      </c>
      <c r="Q261" s="8">
        <v>99.195999999999998</v>
      </c>
      <c r="R261" s="8"/>
      <c r="S261" s="8">
        <v>1.2649999999999999</v>
      </c>
      <c r="T261" s="8">
        <v>2.8000000000000001E-2</v>
      </c>
      <c r="U261" s="8"/>
      <c r="V261" s="8"/>
      <c r="W261" s="8"/>
      <c r="X261" s="25">
        <v>101.3432712</v>
      </c>
      <c r="Y261" s="8"/>
      <c r="Z261" s="8"/>
      <c r="AA261" s="8">
        <v>1.9882281436127244E-3</v>
      </c>
      <c r="AB261" s="8">
        <v>0</v>
      </c>
      <c r="AC261" s="8">
        <v>0</v>
      </c>
      <c r="AD261" s="8">
        <v>2.0900739654875069E-2</v>
      </c>
      <c r="AE261" s="8">
        <v>0</v>
      </c>
      <c r="AF261" s="8">
        <v>1.566360222884329E-2</v>
      </c>
      <c r="AG261" s="8">
        <v>0</v>
      </c>
      <c r="AH261" s="8">
        <v>1.2703023780282315E-2</v>
      </c>
      <c r="AI261" s="8">
        <v>0</v>
      </c>
      <c r="AJ261" s="8">
        <v>0</v>
      </c>
      <c r="AK261" s="8">
        <v>0</v>
      </c>
      <c r="AL261" s="8">
        <v>2.914234512872811E-3</v>
      </c>
      <c r="AM261" s="8">
        <v>2.930230066879441</v>
      </c>
      <c r="AN261" s="8">
        <v>0</v>
      </c>
      <c r="AO261" s="8">
        <v>2.5488824514585406E-2</v>
      </c>
      <c r="AP261" s="8">
        <v>5.376742120054924E-4</v>
      </c>
      <c r="AQ261" s="8">
        <v>0</v>
      </c>
      <c r="AR261" s="8">
        <v>0</v>
      </c>
      <c r="AS261" s="8">
        <f>SUM(Tabela2[[#This Row],[Mg15]:[U]])</f>
        <v>3.0104263939265179</v>
      </c>
    </row>
    <row r="262" spans="1:45" x14ac:dyDescent="0.25">
      <c r="B262" s="6" t="s">
        <v>317</v>
      </c>
      <c r="C262" s="30" t="s">
        <v>220</v>
      </c>
      <c r="D262" s="8"/>
      <c r="E262" s="8"/>
      <c r="F262" s="8"/>
      <c r="G262" s="8">
        <v>0</v>
      </c>
      <c r="H262" s="8">
        <v>0</v>
      </c>
      <c r="I262" s="8">
        <v>8.0000000000000002E-3</v>
      </c>
      <c r="J262" s="8">
        <v>2.5999999999999999E-2</v>
      </c>
      <c r="K262" s="8">
        <v>3.5999999999999997E-2</v>
      </c>
      <c r="L262" s="8">
        <v>0</v>
      </c>
      <c r="M262" s="8">
        <v>6.8000000000000005E-2</v>
      </c>
      <c r="N262" s="8"/>
      <c r="O262" s="8">
        <v>1.2E-2</v>
      </c>
      <c r="P262" s="8">
        <v>6.8000000000000005E-2</v>
      </c>
      <c r="Q262" s="8">
        <v>98.385000000000005</v>
      </c>
      <c r="R262" s="8">
        <v>0</v>
      </c>
      <c r="S262" s="8">
        <v>0.44700000000000001</v>
      </c>
      <c r="T262" s="8">
        <v>0</v>
      </c>
      <c r="U262" s="8"/>
      <c r="V262" s="8"/>
      <c r="W262" s="8">
        <v>2.7E-2</v>
      </c>
      <c r="X262" s="25">
        <v>99.076999999999998</v>
      </c>
      <c r="Y262" s="8"/>
      <c r="Z262" s="8"/>
      <c r="AA262" s="8">
        <v>0</v>
      </c>
      <c r="AB262" s="8">
        <v>0</v>
      </c>
      <c r="AC262" s="8">
        <v>0</v>
      </c>
      <c r="AD262" s="8">
        <v>2.1701981034876982E-4</v>
      </c>
      <c r="AE262" s="8">
        <v>5.7359422715740158E-4</v>
      </c>
      <c r="AF262" s="8">
        <v>6.8570752697443059E-4</v>
      </c>
      <c r="AG262" s="8">
        <v>0</v>
      </c>
      <c r="AH262" s="8">
        <v>1.4398367452333502E-3</v>
      </c>
      <c r="AI262" s="8">
        <v>0</v>
      </c>
      <c r="AJ262" s="8">
        <v>0</v>
      </c>
      <c r="AK262" s="8">
        <v>1.4814514902500314E-4</v>
      </c>
      <c r="AL262" s="8">
        <v>7.7833264707242425E-4</v>
      </c>
      <c r="AM262" s="8">
        <v>0.99308755688449712</v>
      </c>
      <c r="AN262" s="8">
        <v>0</v>
      </c>
      <c r="AO262" s="8">
        <v>3.0776405460031138E-3</v>
      </c>
      <c r="AP262" s="8">
        <v>0</v>
      </c>
      <c r="AQ262" s="8">
        <v>0</v>
      </c>
      <c r="AR262" s="8">
        <v>0</v>
      </c>
      <c r="AS262" s="8">
        <f>SUM(Tabela2[[#This Row],[Mg15]:[U]])</f>
        <v>1.0000078335363116</v>
      </c>
    </row>
    <row r="263" spans="1:45" x14ac:dyDescent="0.25">
      <c r="B263" s="6" t="s">
        <v>318</v>
      </c>
      <c r="C263" s="30" t="s">
        <v>220</v>
      </c>
      <c r="D263" s="8"/>
      <c r="E263" s="8"/>
      <c r="F263" s="8"/>
      <c r="G263" s="8">
        <v>0</v>
      </c>
      <c r="H263" s="8">
        <v>0</v>
      </c>
      <c r="I263" s="8">
        <v>5.0000000000000001E-3</v>
      </c>
      <c r="J263" s="8">
        <v>3.1E-2</v>
      </c>
      <c r="K263" s="8">
        <v>3.9E-2</v>
      </c>
      <c r="L263" s="8">
        <v>2E-3</v>
      </c>
      <c r="M263" s="8">
        <v>0.09</v>
      </c>
      <c r="N263" s="8"/>
      <c r="O263" s="8">
        <v>0.03</v>
      </c>
      <c r="P263" s="8">
        <v>7.5999999999999998E-2</v>
      </c>
      <c r="Q263" s="8">
        <v>99.058000000000007</v>
      </c>
      <c r="R263" s="8">
        <v>0</v>
      </c>
      <c r="S263" s="8">
        <v>0.17</v>
      </c>
      <c r="T263" s="8">
        <v>0.10100000000000001</v>
      </c>
      <c r="U263" s="8"/>
      <c r="V263" s="8"/>
      <c r="W263" s="8">
        <v>7.8E-2</v>
      </c>
      <c r="X263" s="25">
        <v>99.68</v>
      </c>
      <c r="Y263" s="8"/>
      <c r="Z263" s="8"/>
      <c r="AA263" s="8">
        <v>0</v>
      </c>
      <c r="AB263" s="8">
        <v>0</v>
      </c>
      <c r="AC263" s="8">
        <v>0</v>
      </c>
      <c r="AD263" s="8">
        <v>1.3481587689578701E-4</v>
      </c>
      <c r="AE263" s="8">
        <v>6.7975867948833087E-4</v>
      </c>
      <c r="AF263" s="8">
        <v>7.3835065909662561E-4</v>
      </c>
      <c r="AG263" s="8">
        <v>4.2629806331681703E-5</v>
      </c>
      <c r="AH263" s="8">
        <v>1.894124376995904E-3</v>
      </c>
      <c r="AI263" s="8">
        <v>0</v>
      </c>
      <c r="AJ263" s="8">
        <v>0</v>
      </c>
      <c r="AK263" s="8">
        <v>3.6811972403008884E-4</v>
      </c>
      <c r="AL263" s="8">
        <v>8.6463252964484268E-4</v>
      </c>
      <c r="AM263" s="8">
        <v>0.99382484477633282</v>
      </c>
      <c r="AN263" s="8">
        <v>0</v>
      </c>
      <c r="AO263" s="8">
        <v>1.1633782416856861E-3</v>
      </c>
      <c r="AP263" s="8">
        <v>6.587115577662495E-4</v>
      </c>
      <c r="AQ263" s="8">
        <v>0</v>
      </c>
      <c r="AR263" s="8">
        <v>0</v>
      </c>
      <c r="AS263" s="8">
        <f>SUM(Tabela2[[#This Row],[Mg15]:[U]])</f>
        <v>1.000369366228268</v>
      </c>
    </row>
    <row r="264" spans="1:45" x14ac:dyDescent="0.25">
      <c r="B264" s="6" t="s">
        <v>319</v>
      </c>
      <c r="C264" s="30" t="s">
        <v>220</v>
      </c>
      <c r="D264" s="8"/>
      <c r="E264" s="8"/>
      <c r="F264" s="8"/>
      <c r="G264" s="8">
        <v>7.0000000000000001E-3</v>
      </c>
      <c r="H264" s="8">
        <v>8.9999999999999993E-3</v>
      </c>
      <c r="I264" s="8">
        <v>0.10100000000000001</v>
      </c>
      <c r="J264" s="8">
        <v>1.2E-2</v>
      </c>
      <c r="K264" s="8">
        <v>2.9000000000000001E-2</v>
      </c>
      <c r="L264" s="8">
        <v>0.104</v>
      </c>
      <c r="M264" s="8">
        <v>0.35199999999999998</v>
      </c>
      <c r="N264" s="8"/>
      <c r="O264" s="8">
        <v>1.9E-2</v>
      </c>
      <c r="P264" s="8">
        <v>5.6000000000000001E-2</v>
      </c>
      <c r="Q264" s="8">
        <v>101.13800000000001</v>
      </c>
      <c r="R264" s="8">
        <v>0</v>
      </c>
      <c r="S264" s="8">
        <v>1.3</v>
      </c>
      <c r="T264" s="8">
        <v>0</v>
      </c>
      <c r="U264" s="8"/>
      <c r="V264" s="8"/>
      <c r="W264" s="8">
        <v>0.109</v>
      </c>
      <c r="X264" s="25">
        <v>103.236</v>
      </c>
      <c r="Y264" s="8"/>
      <c r="Z264" s="8"/>
      <c r="AA264" s="8">
        <v>2.5394756649958045E-4</v>
      </c>
      <c r="AB264" s="8">
        <v>2.5812835815665439E-4</v>
      </c>
      <c r="AC264" s="8">
        <v>0</v>
      </c>
      <c r="AD264" s="8">
        <v>2.633491857992689E-3</v>
      </c>
      <c r="AE264" s="8">
        <v>2.5445669580854139E-4</v>
      </c>
      <c r="AF264" s="8">
        <v>5.3092799721093746E-4</v>
      </c>
      <c r="AG264" s="8">
        <v>2.1436618198701521E-3</v>
      </c>
      <c r="AH264" s="8">
        <v>7.1638785910492324E-3</v>
      </c>
      <c r="AI264" s="8">
        <v>0</v>
      </c>
      <c r="AJ264" s="8">
        <v>0</v>
      </c>
      <c r="AK264" s="8">
        <v>2.2545558786347993E-4</v>
      </c>
      <c r="AL264" s="8">
        <v>6.1609200801208746E-4</v>
      </c>
      <c r="AM264" s="8">
        <v>0.98123769852389686</v>
      </c>
      <c r="AN264" s="8">
        <v>0</v>
      </c>
      <c r="AO264" s="8">
        <v>8.6030993382669799E-3</v>
      </c>
      <c r="AP264" s="8">
        <v>0</v>
      </c>
      <c r="AQ264" s="8">
        <v>0</v>
      </c>
      <c r="AR264" s="8">
        <v>0</v>
      </c>
      <c r="AS264" s="8">
        <f>SUM(Tabela2[[#This Row],[Mg15]:[U]])</f>
        <v>1.0039208383446272</v>
      </c>
    </row>
    <row r="265" spans="1:45" x14ac:dyDescent="0.25">
      <c r="B265" s="6" t="s">
        <v>320</v>
      </c>
      <c r="C265" s="30" t="s">
        <v>220</v>
      </c>
      <c r="D265" s="8"/>
      <c r="E265" s="8"/>
      <c r="F265" s="8"/>
      <c r="G265" s="8">
        <v>0.02</v>
      </c>
      <c r="H265" s="8">
        <v>0</v>
      </c>
      <c r="I265" s="8">
        <v>0.152</v>
      </c>
      <c r="J265" s="8">
        <v>0</v>
      </c>
      <c r="K265" s="8">
        <v>3.1E-2</v>
      </c>
      <c r="L265" s="8">
        <v>1.2999999999999999E-2</v>
      </c>
      <c r="M265" s="8">
        <v>6.6000000000000003E-2</v>
      </c>
      <c r="N265" s="8"/>
      <c r="O265" s="8">
        <v>5.5E-2</v>
      </c>
      <c r="P265" s="8">
        <v>6.6000000000000003E-2</v>
      </c>
      <c r="Q265" s="8">
        <v>101.81</v>
      </c>
      <c r="R265" s="8">
        <v>3.3000000000000002E-2</v>
      </c>
      <c r="S265" s="8">
        <v>0.219</v>
      </c>
      <c r="T265" s="8">
        <v>0.04</v>
      </c>
      <c r="U265" s="8"/>
      <c r="V265" s="8"/>
      <c r="W265" s="8">
        <v>0.10299999999999999</v>
      </c>
      <c r="X265" s="25">
        <v>102.608</v>
      </c>
      <c r="Y265" s="8"/>
      <c r="Z265" s="8"/>
      <c r="AA265" s="8">
        <v>7.2877242871466873E-4</v>
      </c>
      <c r="AB265" s="8">
        <v>0</v>
      </c>
      <c r="AC265" s="8">
        <v>0</v>
      </c>
      <c r="AD265" s="8">
        <v>3.9807977833627257E-3</v>
      </c>
      <c r="AE265" s="8">
        <v>0</v>
      </c>
      <c r="AF265" s="8">
        <v>5.7005301377592934E-4</v>
      </c>
      <c r="AG265" s="8">
        <v>2.6914245444457251E-4</v>
      </c>
      <c r="AH265" s="8">
        <v>1.3491660737709374E-3</v>
      </c>
      <c r="AI265" s="8">
        <v>0</v>
      </c>
      <c r="AJ265" s="8">
        <v>0</v>
      </c>
      <c r="AK265" s="8">
        <v>6.5552010308717707E-4</v>
      </c>
      <c r="AL265" s="8">
        <v>7.293187960474342E-4</v>
      </c>
      <c r="AM265" s="8">
        <v>0.99212461342672287</v>
      </c>
      <c r="AN265" s="8">
        <v>2.9961339611343064E-4</v>
      </c>
      <c r="AO265" s="8">
        <v>1.4556991314407055E-3</v>
      </c>
      <c r="AP265" s="8">
        <v>2.5338995451040851E-4</v>
      </c>
      <c r="AQ265" s="8">
        <v>0</v>
      </c>
      <c r="AR265" s="8">
        <v>0</v>
      </c>
      <c r="AS265" s="8">
        <f>SUM(Tabela2[[#This Row],[Mg15]:[U]])</f>
        <v>1.0024160865619911</v>
      </c>
    </row>
    <row r="266" spans="1:45" x14ac:dyDescent="0.25">
      <c r="B266" s="6" t="s">
        <v>321</v>
      </c>
      <c r="C266" s="9" t="s">
        <v>220</v>
      </c>
      <c r="D266" s="8"/>
      <c r="E266" s="8"/>
      <c r="F266" s="8"/>
      <c r="G266" s="8">
        <v>0</v>
      </c>
      <c r="H266" s="8">
        <v>0.01</v>
      </c>
      <c r="I266" s="8">
        <v>0</v>
      </c>
      <c r="J266" s="8">
        <v>2.1999999999999999E-2</v>
      </c>
      <c r="K266" s="8">
        <v>0</v>
      </c>
      <c r="L266" s="8">
        <v>3.1E-2</v>
      </c>
      <c r="M266" s="8">
        <v>9.6000000000000002E-2</v>
      </c>
      <c r="N266" s="8"/>
      <c r="O266" s="8">
        <v>9.1999999999999998E-2</v>
      </c>
      <c r="P266" s="8">
        <v>1.0169999999999999</v>
      </c>
      <c r="Q266" s="8">
        <v>99.25</v>
      </c>
      <c r="R266" s="8">
        <v>0</v>
      </c>
      <c r="S266" s="8">
        <v>0</v>
      </c>
      <c r="T266" s="8">
        <v>4.8000000000000001E-2</v>
      </c>
      <c r="U266" s="8"/>
      <c r="V266" s="8"/>
      <c r="W266" s="8">
        <v>4.9000000000000002E-2</v>
      </c>
      <c r="X266" s="25">
        <v>100.61499999999999</v>
      </c>
      <c r="Y266" s="8"/>
      <c r="Z266" s="8"/>
      <c r="AA266" s="8">
        <v>0</v>
      </c>
      <c r="AB266" s="8">
        <v>2.9256898718681319E-4</v>
      </c>
      <c r="AC266" s="8">
        <v>0</v>
      </c>
      <c r="AD266" s="8">
        <v>0</v>
      </c>
      <c r="AE266" s="8">
        <v>4.758722683820958E-4</v>
      </c>
      <c r="AF266" s="8">
        <v>0</v>
      </c>
      <c r="AG266" s="8">
        <v>6.5180802945429515E-4</v>
      </c>
      <c r="AH266" s="8">
        <v>1.9930209565067925E-3</v>
      </c>
      <c r="AI266" s="8">
        <v>0</v>
      </c>
      <c r="AJ266" s="8">
        <v>0</v>
      </c>
      <c r="AK266" s="8">
        <v>1.1136027858264668E-3</v>
      </c>
      <c r="AL266" s="8">
        <v>1.1413361674481872E-2</v>
      </c>
      <c r="AM266" s="8">
        <v>0.98225773635010571</v>
      </c>
      <c r="AN266" s="8">
        <v>0</v>
      </c>
      <c r="AO266" s="8">
        <v>0</v>
      </c>
      <c r="AP266" s="8">
        <v>3.0880889087229069E-4</v>
      </c>
      <c r="AQ266" s="8">
        <v>0</v>
      </c>
      <c r="AR266" s="8">
        <v>0</v>
      </c>
      <c r="AS266" s="8">
        <f>SUM(Tabela2[[#This Row],[Mg15]:[U]])</f>
        <v>0.99850677994281634</v>
      </c>
    </row>
    <row r="267" spans="1:45" x14ac:dyDescent="0.25">
      <c r="B267" s="6" t="s">
        <v>322</v>
      </c>
      <c r="C267" s="9" t="s">
        <v>220</v>
      </c>
      <c r="D267" s="8"/>
      <c r="E267" s="8"/>
      <c r="F267" s="8"/>
      <c r="G267" s="8">
        <v>2.5000000000000001E-2</v>
      </c>
      <c r="H267" s="8">
        <v>0.125</v>
      </c>
      <c r="I267" s="8">
        <v>0</v>
      </c>
      <c r="J267" s="8">
        <v>3.3000000000000002E-2</v>
      </c>
      <c r="K267" s="8">
        <v>0</v>
      </c>
      <c r="L267" s="8">
        <v>1.4E-2</v>
      </c>
      <c r="M267" s="8">
        <v>9.1999999999999998E-2</v>
      </c>
      <c r="N267" s="8"/>
      <c r="O267" s="8">
        <v>0.113</v>
      </c>
      <c r="P267" s="8">
        <v>0.309</v>
      </c>
      <c r="Q267" s="8">
        <v>100.46899999999999</v>
      </c>
      <c r="R267" s="8">
        <v>0</v>
      </c>
      <c r="S267" s="8">
        <v>0.19600000000000001</v>
      </c>
      <c r="T267" s="8">
        <v>0</v>
      </c>
      <c r="U267" s="8"/>
      <c r="V267" s="8"/>
      <c r="W267" s="8">
        <v>5.8000000000000003E-2</v>
      </c>
      <c r="X267" s="25">
        <v>101.434</v>
      </c>
      <c r="Y267" s="8"/>
      <c r="Z267" s="8"/>
      <c r="AA267" s="8">
        <v>9.1917483620454358E-4</v>
      </c>
      <c r="AB267" s="8">
        <v>3.6334176779351411E-3</v>
      </c>
      <c r="AC267" s="8">
        <v>0</v>
      </c>
      <c r="AD267" s="8">
        <v>0</v>
      </c>
      <c r="AE267" s="8">
        <v>7.0918359283565302E-4</v>
      </c>
      <c r="AF267" s="8">
        <v>0</v>
      </c>
      <c r="AG267" s="8">
        <v>2.9245770763608057E-4</v>
      </c>
      <c r="AH267" s="8">
        <v>1.8976035458216152E-3</v>
      </c>
      <c r="AI267" s="8">
        <v>0</v>
      </c>
      <c r="AJ267" s="8">
        <v>0</v>
      </c>
      <c r="AK267" s="8">
        <v>1.3589326976242808E-3</v>
      </c>
      <c r="AL267" s="8">
        <v>3.4453086125691163E-3</v>
      </c>
      <c r="AM267" s="8">
        <v>0.98787966501440749</v>
      </c>
      <c r="AN267" s="8">
        <v>0</v>
      </c>
      <c r="AO267" s="8">
        <v>1.3145580194780634E-3</v>
      </c>
      <c r="AP267" s="8">
        <v>0</v>
      </c>
      <c r="AQ267" s="8">
        <v>0</v>
      </c>
      <c r="AR267" s="8">
        <v>0</v>
      </c>
      <c r="AS267" s="8">
        <f>SUM(Tabela2[[#This Row],[Mg15]:[U]])</f>
        <v>1.001450301704512</v>
      </c>
    </row>
    <row r="268" spans="1:45" x14ac:dyDescent="0.25">
      <c r="B268" s="6" t="s">
        <v>323</v>
      </c>
      <c r="C268" s="9" t="s">
        <v>220</v>
      </c>
      <c r="D268" s="8"/>
      <c r="E268" s="8"/>
      <c r="F268" s="8"/>
      <c r="G268" s="8">
        <v>0</v>
      </c>
      <c r="H268" s="8">
        <v>4.2000000000000003E-2</v>
      </c>
      <c r="I268" s="8">
        <v>1.9E-2</v>
      </c>
      <c r="J268" s="8">
        <v>1.2999999999999999E-2</v>
      </c>
      <c r="K268" s="8">
        <v>0</v>
      </c>
      <c r="L268" s="8">
        <v>8.9999999999999993E-3</v>
      </c>
      <c r="M268" s="8">
        <v>0.13600000000000001</v>
      </c>
      <c r="N268" s="8"/>
      <c r="O268" s="8">
        <v>9.5000000000000001E-2</v>
      </c>
      <c r="P268" s="8">
        <v>0.94899999999999995</v>
      </c>
      <c r="Q268" s="8">
        <v>98.308000000000007</v>
      </c>
      <c r="R268" s="8">
        <v>0</v>
      </c>
      <c r="S268" s="8">
        <v>0.114</v>
      </c>
      <c r="T268" s="8">
        <v>0</v>
      </c>
      <c r="U268" s="8"/>
      <c r="V268" s="8"/>
      <c r="W268" s="8">
        <v>5.0999999999999997E-2</v>
      </c>
      <c r="X268" s="25">
        <v>99.736000000000004</v>
      </c>
      <c r="Y268" s="8"/>
      <c r="Z268" s="8"/>
      <c r="AA268" s="8">
        <v>0</v>
      </c>
      <c r="AB268" s="8">
        <v>1.2396351576696881E-3</v>
      </c>
      <c r="AC268" s="8">
        <v>0</v>
      </c>
      <c r="AD268" s="8">
        <v>5.0981850140095232E-4</v>
      </c>
      <c r="AE268" s="8">
        <v>2.8367912232398949E-4</v>
      </c>
      <c r="AF268" s="8">
        <v>0</v>
      </c>
      <c r="AG268" s="8">
        <v>1.9090479111127299E-4</v>
      </c>
      <c r="AH268" s="8">
        <v>2.848366352651887E-3</v>
      </c>
      <c r="AI268" s="8">
        <v>0</v>
      </c>
      <c r="AJ268" s="8">
        <v>0</v>
      </c>
      <c r="AK268" s="8">
        <v>1.160065183978199E-3</v>
      </c>
      <c r="AL268" s="8">
        <v>1.0744226259652857E-2</v>
      </c>
      <c r="AM268" s="8">
        <v>0.98152216102305478</v>
      </c>
      <c r="AN268" s="8">
        <v>0</v>
      </c>
      <c r="AO268" s="8">
        <v>7.7636834865893998E-4</v>
      </c>
      <c r="AP268" s="8">
        <v>0</v>
      </c>
      <c r="AQ268" s="8">
        <v>0</v>
      </c>
      <c r="AR268" s="8">
        <v>0</v>
      </c>
      <c r="AS268" s="8">
        <f>SUM(Tabela2[[#This Row],[Mg15]:[U]])</f>
        <v>0.99927522474050257</v>
      </c>
    </row>
    <row r="269" spans="1:45" x14ac:dyDescent="0.25">
      <c r="B269" s="6" t="s">
        <v>324</v>
      </c>
      <c r="C269" s="9" t="s">
        <v>220</v>
      </c>
      <c r="D269" s="8"/>
      <c r="E269" s="8"/>
      <c r="F269" s="8"/>
      <c r="G269" s="8">
        <v>0</v>
      </c>
      <c r="H269" s="8">
        <v>2.1999999999999999E-2</v>
      </c>
      <c r="I269" s="8">
        <v>1.9E-2</v>
      </c>
      <c r="J269" s="8">
        <v>1.6E-2</v>
      </c>
      <c r="K269" s="8">
        <v>0</v>
      </c>
      <c r="L269" s="8">
        <v>9.1999999999999998E-2</v>
      </c>
      <c r="M269" s="8">
        <v>9.4E-2</v>
      </c>
      <c r="N269" s="8"/>
      <c r="O269" s="8">
        <v>8.6999999999999994E-2</v>
      </c>
      <c r="P269" s="8">
        <v>0.76200000000000001</v>
      </c>
      <c r="Q269" s="8">
        <v>99.14</v>
      </c>
      <c r="R269" s="8">
        <v>0</v>
      </c>
      <c r="S269" s="8">
        <v>0.434</v>
      </c>
      <c r="T269" s="8">
        <v>0</v>
      </c>
      <c r="U269" s="8"/>
      <c r="V269" s="8"/>
      <c r="W269" s="8">
        <v>4.3999999999999997E-2</v>
      </c>
      <c r="X269" s="25">
        <v>100.71</v>
      </c>
      <c r="Y269" s="8"/>
      <c r="Z269" s="8"/>
      <c r="AA269" s="8">
        <v>0</v>
      </c>
      <c r="AB269" s="8">
        <v>6.4396612748255603E-4</v>
      </c>
      <c r="AC269" s="8">
        <v>0</v>
      </c>
      <c r="AD269" s="8">
        <v>5.0560497760039993E-4</v>
      </c>
      <c r="AE269" s="8">
        <v>3.4625795021727074E-4</v>
      </c>
      <c r="AF269" s="8">
        <v>0</v>
      </c>
      <c r="AG269" s="8">
        <v>1.9353427713090317E-3</v>
      </c>
      <c r="AH269" s="8">
        <v>1.9524527873421302E-3</v>
      </c>
      <c r="AI269" s="8">
        <v>0</v>
      </c>
      <c r="AJ269" s="8">
        <v>0</v>
      </c>
      <c r="AK269" s="8">
        <v>1.0535952136964887E-3</v>
      </c>
      <c r="AL269" s="8">
        <v>8.5557808748225623E-3</v>
      </c>
      <c r="AM269" s="8">
        <v>0.98164828508526403</v>
      </c>
      <c r="AN269" s="8">
        <v>0</v>
      </c>
      <c r="AO269" s="8">
        <v>2.9312202248884009E-3</v>
      </c>
      <c r="AP269" s="8">
        <v>0</v>
      </c>
      <c r="AQ269" s="8">
        <v>0</v>
      </c>
      <c r="AR269" s="8">
        <v>0</v>
      </c>
      <c r="AS269" s="8">
        <f>SUM(Tabela2[[#This Row],[Mg15]:[U]])</f>
        <v>0.99957250601262293</v>
      </c>
    </row>
    <row r="270" spans="1:45" x14ac:dyDescent="0.25">
      <c r="B270" s="6" t="s">
        <v>325</v>
      </c>
      <c r="C270" s="9" t="s">
        <v>220</v>
      </c>
      <c r="D270" s="8"/>
      <c r="E270" s="8"/>
      <c r="F270" s="8"/>
      <c r="G270" s="8">
        <v>6.0000000000000001E-3</v>
      </c>
      <c r="H270" s="8">
        <v>2.5000000000000001E-2</v>
      </c>
      <c r="I270" s="8">
        <v>0</v>
      </c>
      <c r="J270" s="8">
        <v>1.4E-2</v>
      </c>
      <c r="K270" s="8">
        <v>0</v>
      </c>
      <c r="L270" s="8">
        <v>0</v>
      </c>
      <c r="M270" s="8">
        <v>0.08</v>
      </c>
      <c r="N270" s="8"/>
      <c r="O270" s="8">
        <v>0</v>
      </c>
      <c r="P270" s="8">
        <v>4.3999999999999997E-2</v>
      </c>
      <c r="Q270" s="8">
        <v>100.514</v>
      </c>
      <c r="R270" s="8">
        <v>0</v>
      </c>
      <c r="S270" s="8">
        <v>0.496</v>
      </c>
      <c r="T270" s="8">
        <v>0</v>
      </c>
      <c r="U270" s="8"/>
      <c r="V270" s="8"/>
      <c r="W270" s="8">
        <v>5.8000000000000003E-2</v>
      </c>
      <c r="X270" s="25">
        <v>101.23699999999999</v>
      </c>
      <c r="Y270" s="8"/>
      <c r="Z270" s="8"/>
      <c r="AA270" s="8">
        <v>2.2175515801506815E-4</v>
      </c>
      <c r="AB270" s="8">
        <v>7.3048227566827354E-4</v>
      </c>
      <c r="AC270" s="8">
        <v>0</v>
      </c>
      <c r="AD270" s="8">
        <v>0</v>
      </c>
      <c r="AE270" s="8">
        <v>3.0243854323897245E-4</v>
      </c>
      <c r="AF270" s="8">
        <v>0</v>
      </c>
      <c r="AG270" s="8">
        <v>0</v>
      </c>
      <c r="AH270" s="8">
        <v>1.6587158898401751E-3</v>
      </c>
      <c r="AI270" s="8">
        <v>0</v>
      </c>
      <c r="AJ270" s="8">
        <v>0</v>
      </c>
      <c r="AK270" s="8">
        <v>0</v>
      </c>
      <c r="AL270" s="8">
        <v>4.9315868861864512E-4</v>
      </c>
      <c r="AM270" s="8">
        <v>0.99348859222318375</v>
      </c>
      <c r="AN270" s="8">
        <v>0</v>
      </c>
      <c r="AO270" s="8">
        <v>3.3440266223479539E-3</v>
      </c>
      <c r="AP270" s="8">
        <v>0</v>
      </c>
      <c r="AQ270" s="8">
        <v>0</v>
      </c>
      <c r="AR270" s="8">
        <v>0</v>
      </c>
      <c r="AS270" s="8">
        <f>SUM(Tabela2[[#This Row],[Mg15]:[U]])</f>
        <v>1.0002391694009127</v>
      </c>
    </row>
    <row r="271" spans="1:45" x14ac:dyDescent="0.25">
      <c r="B271" s="6" t="s">
        <v>326</v>
      </c>
      <c r="C271" s="9" t="s">
        <v>220</v>
      </c>
      <c r="D271" s="8"/>
      <c r="E271" s="8"/>
      <c r="F271" s="8"/>
      <c r="G271" s="8">
        <v>6.0000000000000001E-3</v>
      </c>
      <c r="H271" s="8">
        <v>6.7000000000000004E-2</v>
      </c>
      <c r="I271" s="8">
        <v>2.1000000000000001E-2</v>
      </c>
      <c r="J271" s="8">
        <v>6.0000000000000001E-3</v>
      </c>
      <c r="K271" s="8">
        <v>0</v>
      </c>
      <c r="L271" s="8">
        <v>7.6999999999999999E-2</v>
      </c>
      <c r="M271" s="8">
        <v>0.17</v>
      </c>
      <c r="N271" s="8"/>
      <c r="O271" s="8">
        <v>0.155</v>
      </c>
      <c r="P271" s="8">
        <v>1.1479999999999999</v>
      </c>
      <c r="Q271" s="8">
        <v>98.715000000000003</v>
      </c>
      <c r="R271" s="8">
        <v>0</v>
      </c>
      <c r="S271" s="8">
        <v>0.14899999999999999</v>
      </c>
      <c r="T271" s="8">
        <v>1.7000000000000001E-2</v>
      </c>
      <c r="U271" s="8"/>
      <c r="V271" s="8"/>
      <c r="W271" s="8">
        <v>4.7E-2</v>
      </c>
      <c r="X271" s="25">
        <v>100.578</v>
      </c>
      <c r="Y271" s="8"/>
      <c r="Z271" s="8"/>
      <c r="AA271" s="8">
        <v>2.2184161870786938E-4</v>
      </c>
      <c r="AB271" s="8">
        <v>1.9584557885888396E-3</v>
      </c>
      <c r="AC271" s="8">
        <v>0</v>
      </c>
      <c r="AD271" s="8">
        <v>5.5805327421872399E-4</v>
      </c>
      <c r="AE271" s="8">
        <v>1.296670550510447E-4</v>
      </c>
      <c r="AF271" s="8">
        <v>0</v>
      </c>
      <c r="AG271" s="8">
        <v>1.6175563483028545E-3</v>
      </c>
      <c r="AH271" s="8">
        <v>3.5261455481067567E-3</v>
      </c>
      <c r="AI271" s="8">
        <v>0</v>
      </c>
      <c r="AJ271" s="8">
        <v>0</v>
      </c>
      <c r="AK271" s="8">
        <v>1.8744974783382411E-3</v>
      </c>
      <c r="AL271" s="8">
        <v>1.2871975243914754E-2</v>
      </c>
      <c r="AM271" s="8">
        <v>0.97608755014840576</v>
      </c>
      <c r="AN271" s="8">
        <v>0</v>
      </c>
      <c r="AO271" s="8">
        <v>1.0049480536260785E-3</v>
      </c>
      <c r="AP271" s="8">
        <v>1.0927181595457568E-4</v>
      </c>
      <c r="AQ271" s="8">
        <v>0</v>
      </c>
      <c r="AR271" s="8">
        <v>0</v>
      </c>
      <c r="AS271" s="8">
        <f>SUM(Tabela2[[#This Row],[Mg15]:[U]])</f>
        <v>0.99995996237321549</v>
      </c>
    </row>
    <row r="272" spans="1:45" x14ac:dyDescent="0.25">
      <c r="B272" s="6" t="s">
        <v>327</v>
      </c>
      <c r="C272" s="9" t="s">
        <v>220</v>
      </c>
      <c r="D272" s="8"/>
      <c r="E272" s="8"/>
      <c r="F272" s="8"/>
      <c r="G272" s="8">
        <v>0</v>
      </c>
      <c r="H272" s="8">
        <v>7.2999999999999995E-2</v>
      </c>
      <c r="I272" s="8">
        <v>6.0000000000000001E-3</v>
      </c>
      <c r="J272" s="8">
        <v>1.2999999999999999E-2</v>
      </c>
      <c r="K272" s="8">
        <v>0</v>
      </c>
      <c r="L272" s="8">
        <v>0.375</v>
      </c>
      <c r="M272" s="8">
        <v>0.61499999999999999</v>
      </c>
      <c r="N272" s="8"/>
      <c r="O272" s="8">
        <v>0.32200000000000001</v>
      </c>
      <c r="P272" s="8">
        <v>0.89200000000000002</v>
      </c>
      <c r="Q272" s="8">
        <v>92.265000000000001</v>
      </c>
      <c r="R272" s="8">
        <v>0</v>
      </c>
      <c r="S272" s="8">
        <v>5.5259999999999998</v>
      </c>
      <c r="T272" s="8">
        <v>4.9000000000000002E-2</v>
      </c>
      <c r="U272" s="8"/>
      <c r="V272" s="8"/>
      <c r="W272" s="8">
        <v>6.4000000000000001E-2</v>
      </c>
      <c r="X272" s="25">
        <v>100.2</v>
      </c>
      <c r="Y272" s="8"/>
      <c r="Z272" s="8"/>
      <c r="AA272" s="8">
        <v>0</v>
      </c>
      <c r="AB272" s="8">
        <v>2.1598112441117137E-3</v>
      </c>
      <c r="AC272" s="8">
        <v>0</v>
      </c>
      <c r="AD272" s="8">
        <v>1.613844121577201E-4</v>
      </c>
      <c r="AE272" s="8">
        <v>2.8436472233600015E-4</v>
      </c>
      <c r="AF272" s="8">
        <v>0</v>
      </c>
      <c r="AG272" s="8">
        <v>7.9735905295973582E-3</v>
      </c>
      <c r="AH272" s="8">
        <v>1.2911609937854123E-2</v>
      </c>
      <c r="AI272" s="8">
        <v>0</v>
      </c>
      <c r="AJ272" s="8">
        <v>0</v>
      </c>
      <c r="AK272" s="8">
        <v>3.9415133555577558E-3</v>
      </c>
      <c r="AL272" s="8">
        <v>1.0123300545253787E-2</v>
      </c>
      <c r="AM272" s="8">
        <v>0.9234142624615207</v>
      </c>
      <c r="AN272" s="8">
        <v>0</v>
      </c>
      <c r="AO272" s="8">
        <v>3.7724387219292749E-2</v>
      </c>
      <c r="AP272" s="8">
        <v>3.1879337506526346E-4</v>
      </c>
      <c r="AQ272" s="8">
        <v>0</v>
      </c>
      <c r="AR272" s="8">
        <v>0</v>
      </c>
      <c r="AS272" s="8">
        <f>SUM(Tabela2[[#This Row],[Mg15]:[U]])</f>
        <v>0.99901301780274709</v>
      </c>
    </row>
    <row r="273" spans="1:45" x14ac:dyDescent="0.25">
      <c r="B273" s="6" t="s">
        <v>328</v>
      </c>
      <c r="C273" s="9" t="s">
        <v>220</v>
      </c>
      <c r="D273" s="8"/>
      <c r="E273" s="8"/>
      <c r="F273" s="8"/>
      <c r="G273" s="8">
        <v>0</v>
      </c>
      <c r="H273" s="8">
        <v>9.2999999999999999E-2</v>
      </c>
      <c r="I273" s="8">
        <v>2.5000000000000001E-2</v>
      </c>
      <c r="J273" s="8">
        <v>1.4E-2</v>
      </c>
      <c r="K273" s="8">
        <v>0</v>
      </c>
      <c r="L273" s="8">
        <v>0.23300000000000001</v>
      </c>
      <c r="M273" s="8">
        <v>0.625</v>
      </c>
      <c r="N273" s="8"/>
      <c r="O273" s="8">
        <v>0.15</v>
      </c>
      <c r="P273" s="8">
        <v>1.913</v>
      </c>
      <c r="Q273" s="8">
        <v>92.796999999999997</v>
      </c>
      <c r="R273" s="8">
        <v>0</v>
      </c>
      <c r="S273" s="8">
        <v>3.37</v>
      </c>
      <c r="T273" s="8">
        <v>0</v>
      </c>
      <c r="U273" s="8"/>
      <c r="V273" s="8"/>
      <c r="W273" s="8">
        <v>5.1999999999999998E-2</v>
      </c>
      <c r="X273" s="25">
        <v>99.272000000000006</v>
      </c>
      <c r="Y273" s="8"/>
      <c r="Z273" s="8"/>
      <c r="AA273" s="8">
        <v>0</v>
      </c>
      <c r="AB273" s="8">
        <v>2.7566732255291321E-3</v>
      </c>
      <c r="AC273" s="8">
        <v>0</v>
      </c>
      <c r="AD273" s="8">
        <v>6.7368944767522468E-4</v>
      </c>
      <c r="AE273" s="8">
        <v>3.0681020655199201E-4</v>
      </c>
      <c r="AF273" s="8">
        <v>0</v>
      </c>
      <c r="AG273" s="8">
        <v>4.963499524688884E-3</v>
      </c>
      <c r="AH273" s="8">
        <v>1.3146032478892808E-2</v>
      </c>
      <c r="AI273" s="8">
        <v>0</v>
      </c>
      <c r="AJ273" s="8">
        <v>0</v>
      </c>
      <c r="AK273" s="8">
        <v>1.8395338833265909E-3</v>
      </c>
      <c r="AL273" s="8">
        <v>2.1751121188943203E-2</v>
      </c>
      <c r="AM273" s="8">
        <v>0.93047118896582393</v>
      </c>
      <c r="AN273" s="8">
        <v>0</v>
      </c>
      <c r="AO273" s="8">
        <v>2.3048921891985038E-2</v>
      </c>
      <c r="AP273" s="8">
        <v>0</v>
      </c>
      <c r="AQ273" s="8">
        <v>0</v>
      </c>
      <c r="AR273" s="8">
        <v>0</v>
      </c>
      <c r="AS273" s="8">
        <f>SUM(Tabela2[[#This Row],[Mg15]:[U]])</f>
        <v>0.99895747081341679</v>
      </c>
    </row>
    <row r="274" spans="1:45" x14ac:dyDescent="0.25">
      <c r="B274" s="6" t="s">
        <v>329</v>
      </c>
      <c r="C274" s="9" t="s">
        <v>220</v>
      </c>
      <c r="D274" s="8"/>
      <c r="E274" s="8"/>
      <c r="F274" s="8"/>
      <c r="G274" s="8">
        <v>0</v>
      </c>
      <c r="H274" s="8">
        <v>0</v>
      </c>
      <c r="I274" s="8">
        <v>0</v>
      </c>
      <c r="J274" s="8">
        <v>2.8000000000000001E-2</v>
      </c>
      <c r="K274" s="8">
        <v>1.4999999999999999E-2</v>
      </c>
      <c r="L274" s="8">
        <v>2.9000000000000001E-2</v>
      </c>
      <c r="M274" s="8">
        <v>0.28299999999999997</v>
      </c>
      <c r="N274" s="8"/>
      <c r="O274" s="8">
        <v>4.2999999999999997E-2</v>
      </c>
      <c r="P274" s="8">
        <v>0.32300000000000001</v>
      </c>
      <c r="Q274" s="8">
        <v>97.650999999999996</v>
      </c>
      <c r="R274" s="8">
        <v>0</v>
      </c>
      <c r="S274" s="8">
        <v>2.1709999999999998</v>
      </c>
      <c r="T274" s="8">
        <v>0</v>
      </c>
      <c r="U274" s="8"/>
      <c r="V274" s="8"/>
      <c r="W274" s="8">
        <v>0.09</v>
      </c>
      <c r="X274" s="25">
        <v>100.633</v>
      </c>
      <c r="Y274" s="8"/>
      <c r="Z274" s="8"/>
      <c r="AA274" s="8">
        <v>0</v>
      </c>
      <c r="AB274" s="8">
        <v>0</v>
      </c>
      <c r="AC274" s="8">
        <v>0</v>
      </c>
      <c r="AD274" s="8">
        <v>0</v>
      </c>
      <c r="AE274" s="8">
        <v>6.0944584591797338E-4</v>
      </c>
      <c r="AF274" s="8">
        <v>2.8188589228044327E-4</v>
      </c>
      <c r="AG274" s="8">
        <v>6.1357178997641407E-4</v>
      </c>
      <c r="AH274" s="8">
        <v>5.9120274460553388E-3</v>
      </c>
      <c r="AI274" s="8">
        <v>0</v>
      </c>
      <c r="AJ274" s="8">
        <v>0</v>
      </c>
      <c r="AK274" s="8">
        <v>5.2374550744111814E-4</v>
      </c>
      <c r="AL274" s="8">
        <v>3.6475774561517634E-3</v>
      </c>
      <c r="AM274" s="8">
        <v>0.97248074574568666</v>
      </c>
      <c r="AN274" s="8">
        <v>0</v>
      </c>
      <c r="AO274" s="8">
        <v>1.4747413625558103E-2</v>
      </c>
      <c r="AP274" s="8">
        <v>0</v>
      </c>
      <c r="AQ274" s="8">
        <v>0</v>
      </c>
      <c r="AR274" s="8">
        <v>0</v>
      </c>
      <c r="AS274" s="8">
        <f>SUM(Tabela2[[#This Row],[Mg15]:[U]])</f>
        <v>0.99881641330906779</v>
      </c>
    </row>
    <row r="275" spans="1:45" x14ac:dyDescent="0.25">
      <c r="B275" s="6" t="s">
        <v>330</v>
      </c>
      <c r="C275" s="9" t="s">
        <v>220</v>
      </c>
      <c r="D275" s="8"/>
      <c r="E275" s="8"/>
      <c r="F275" s="8"/>
      <c r="G275" s="8">
        <v>0</v>
      </c>
      <c r="H275" s="8">
        <v>4.0000000000000001E-3</v>
      </c>
      <c r="I275" s="8">
        <v>0</v>
      </c>
      <c r="J275" s="8">
        <v>1.4999999999999999E-2</v>
      </c>
      <c r="K275" s="8">
        <v>1E-3</v>
      </c>
      <c r="L275" s="8">
        <v>0</v>
      </c>
      <c r="M275" s="8">
        <v>0.21099999999999999</v>
      </c>
      <c r="N275" s="8"/>
      <c r="O275" s="8">
        <v>2.7E-2</v>
      </c>
      <c r="P275" s="8">
        <v>0.28899999999999998</v>
      </c>
      <c r="Q275" s="8">
        <v>98.988</v>
      </c>
      <c r="R275" s="8">
        <v>0</v>
      </c>
      <c r="S275" s="8">
        <v>1.47</v>
      </c>
      <c r="T275" s="8">
        <v>0.05</v>
      </c>
      <c r="U275" s="8"/>
      <c r="V275" s="8"/>
      <c r="W275" s="8">
        <v>3.7999999999999999E-2</v>
      </c>
      <c r="X275" s="25">
        <v>101.093</v>
      </c>
      <c r="Y275" s="8"/>
      <c r="Z275" s="8"/>
      <c r="AA275" s="8">
        <v>0</v>
      </c>
      <c r="AB275" s="8">
        <v>1.1708934203404928E-4</v>
      </c>
      <c r="AC275" s="8">
        <v>0</v>
      </c>
      <c r="AD275" s="8">
        <v>0</v>
      </c>
      <c r="AE275" s="8">
        <v>3.2462955846647071E-4</v>
      </c>
      <c r="AF275" s="8">
        <v>1.868537396450061E-5</v>
      </c>
      <c r="AG275" s="8">
        <v>0</v>
      </c>
      <c r="AH275" s="8">
        <v>4.3828052532210813E-3</v>
      </c>
      <c r="AI275" s="8">
        <v>0</v>
      </c>
      <c r="AJ275" s="8">
        <v>0</v>
      </c>
      <c r="AK275" s="8">
        <v>3.2699064766665212E-4</v>
      </c>
      <c r="AL275" s="8">
        <v>3.245036271448344E-3</v>
      </c>
      <c r="AM275" s="8">
        <v>0.98018167346132123</v>
      </c>
      <c r="AN275" s="8">
        <v>0</v>
      </c>
      <c r="AO275" s="8">
        <v>9.9287159163313678E-3</v>
      </c>
      <c r="AP275" s="8">
        <v>3.2184565355795821E-4</v>
      </c>
      <c r="AQ275" s="8">
        <v>0</v>
      </c>
      <c r="AR275" s="8">
        <v>0</v>
      </c>
      <c r="AS275" s="8">
        <f>SUM(Tabela2[[#This Row],[Mg15]:[U]])</f>
        <v>0.99884747147801167</v>
      </c>
    </row>
    <row r="276" spans="1:45" x14ac:dyDescent="0.25">
      <c r="B276" s="6" t="s">
        <v>331</v>
      </c>
      <c r="C276" s="9" t="s">
        <v>220</v>
      </c>
      <c r="D276" s="8"/>
      <c r="E276" s="8"/>
      <c r="F276" s="8"/>
      <c r="G276" s="8">
        <v>0.03</v>
      </c>
      <c r="H276" s="8">
        <v>4.3999999999999997E-2</v>
      </c>
      <c r="I276" s="8">
        <v>8.9999999999999993E-3</v>
      </c>
      <c r="J276" s="8">
        <v>2.1999999999999999E-2</v>
      </c>
      <c r="K276" s="8">
        <v>0</v>
      </c>
      <c r="L276" s="8">
        <v>4.0000000000000001E-3</v>
      </c>
      <c r="M276" s="8">
        <v>6.0000000000000001E-3</v>
      </c>
      <c r="N276" s="8"/>
      <c r="O276" s="8">
        <v>0.14399999999999999</v>
      </c>
      <c r="P276" s="8">
        <v>0.68300000000000005</v>
      </c>
      <c r="Q276" s="8">
        <v>99.504999999999995</v>
      </c>
      <c r="R276" s="8">
        <v>0</v>
      </c>
      <c r="S276" s="8">
        <v>0.23</v>
      </c>
      <c r="T276" s="8">
        <v>0</v>
      </c>
      <c r="U276" s="8"/>
      <c r="V276" s="8"/>
      <c r="W276" s="8">
        <v>5.8999999999999997E-2</v>
      </c>
      <c r="X276" s="25">
        <v>100.736</v>
      </c>
      <c r="Y276" s="8"/>
      <c r="Z276" s="8"/>
      <c r="AA276" s="8">
        <v>1.1100385350586168E-3</v>
      </c>
      <c r="AB276" s="8">
        <v>1.2871129844931367E-3</v>
      </c>
      <c r="AC276" s="8">
        <v>0</v>
      </c>
      <c r="AD276" s="8">
        <v>2.3934474743345725E-4</v>
      </c>
      <c r="AE276" s="8">
        <v>4.7580182516351551E-4</v>
      </c>
      <c r="AF276" s="8">
        <v>0</v>
      </c>
      <c r="AG276" s="8">
        <v>8.4091811938281723E-5</v>
      </c>
      <c r="AH276" s="8">
        <v>1.2454537064104237E-4</v>
      </c>
      <c r="AI276" s="8">
        <v>0</v>
      </c>
      <c r="AJ276" s="8">
        <v>0</v>
      </c>
      <c r="AK276" s="8">
        <v>1.7427724271449703E-3</v>
      </c>
      <c r="AL276" s="8">
        <v>7.6638860217022606E-3</v>
      </c>
      <c r="AM276" s="8">
        <v>0.98463564433775719</v>
      </c>
      <c r="AN276" s="8">
        <v>0</v>
      </c>
      <c r="AO276" s="8">
        <v>1.5524234945534145E-3</v>
      </c>
      <c r="AP276" s="8">
        <v>0</v>
      </c>
      <c r="AQ276" s="8">
        <v>0</v>
      </c>
      <c r="AR276" s="8">
        <v>0</v>
      </c>
      <c r="AS276" s="8">
        <f>SUM(Tabela2[[#This Row],[Mg15]:[U]])</f>
        <v>0.99891566155588585</v>
      </c>
    </row>
    <row r="277" spans="1:45" x14ac:dyDescent="0.25">
      <c r="B277" s="6" t="s">
        <v>332</v>
      </c>
      <c r="C277" s="9" t="s">
        <v>220</v>
      </c>
      <c r="D277" s="8"/>
      <c r="E277" s="8"/>
      <c r="F277" s="8"/>
      <c r="G277" s="8">
        <v>0</v>
      </c>
      <c r="H277" s="8">
        <v>4.5999999999999999E-2</v>
      </c>
      <c r="I277" s="8">
        <v>2.8000000000000001E-2</v>
      </c>
      <c r="J277" s="8">
        <v>7.0000000000000001E-3</v>
      </c>
      <c r="K277" s="8">
        <v>0</v>
      </c>
      <c r="L277" s="8">
        <v>9.6000000000000002E-2</v>
      </c>
      <c r="M277" s="8">
        <v>0.39</v>
      </c>
      <c r="N277" s="8"/>
      <c r="O277" s="8">
        <v>0.121</v>
      </c>
      <c r="P277" s="8">
        <v>1.738</v>
      </c>
      <c r="Q277" s="8">
        <v>97.593999999999994</v>
      </c>
      <c r="R277" s="8">
        <v>0</v>
      </c>
      <c r="S277" s="8">
        <v>1.4750000000000001</v>
      </c>
      <c r="T277" s="8">
        <v>0</v>
      </c>
      <c r="U277" s="8"/>
      <c r="V277" s="8"/>
      <c r="W277" s="8">
        <v>8.3000000000000004E-2</v>
      </c>
      <c r="X277" s="25">
        <v>101.578</v>
      </c>
      <c r="Y277" s="8"/>
      <c r="Z277" s="8"/>
      <c r="AA277" s="8">
        <v>0</v>
      </c>
      <c r="AB277" s="8">
        <v>1.3315514723458875E-3</v>
      </c>
      <c r="AC277" s="8">
        <v>0</v>
      </c>
      <c r="AD277" s="8">
        <v>7.3684400664582826E-4</v>
      </c>
      <c r="AE277" s="8">
        <v>1.4980889314572518E-4</v>
      </c>
      <c r="AF277" s="8">
        <v>0</v>
      </c>
      <c r="AG277" s="8">
        <v>1.9971058532299401E-3</v>
      </c>
      <c r="AH277" s="8">
        <v>8.0108219381695069E-3</v>
      </c>
      <c r="AI277" s="8">
        <v>0</v>
      </c>
      <c r="AJ277" s="8">
        <v>0</v>
      </c>
      <c r="AK277" s="8">
        <v>1.4491044525769506E-3</v>
      </c>
      <c r="AL277" s="8">
        <v>1.9298086028253548E-2</v>
      </c>
      <c r="AM277" s="8">
        <v>0.95563027540898504</v>
      </c>
      <c r="AN277" s="8">
        <v>0</v>
      </c>
      <c r="AO277" s="8">
        <v>9.8516851439838255E-3</v>
      </c>
      <c r="AP277" s="8">
        <v>0</v>
      </c>
      <c r="AQ277" s="8">
        <v>0</v>
      </c>
      <c r="AR277" s="8">
        <v>0</v>
      </c>
      <c r="AS277" s="8">
        <f>SUM(Tabela2[[#This Row],[Mg15]:[U]])</f>
        <v>0.99845528319733623</v>
      </c>
    </row>
    <row r="278" spans="1:45" x14ac:dyDescent="0.25">
      <c r="B278" s="6" t="s">
        <v>333</v>
      </c>
      <c r="C278" s="9" t="s">
        <v>220</v>
      </c>
      <c r="D278" s="8"/>
      <c r="E278" s="8"/>
      <c r="F278" s="8"/>
      <c r="G278" s="8">
        <v>3.2000000000000001E-2</v>
      </c>
      <c r="H278" s="8">
        <v>6.0000000000000001E-3</v>
      </c>
      <c r="I278" s="8">
        <v>0</v>
      </c>
      <c r="J278" s="8">
        <v>2.4E-2</v>
      </c>
      <c r="K278" s="8">
        <v>0</v>
      </c>
      <c r="L278" s="8">
        <v>1.9E-2</v>
      </c>
      <c r="M278" s="8">
        <v>0.13800000000000001</v>
      </c>
      <c r="N278" s="8"/>
      <c r="O278" s="8">
        <v>7.0000000000000007E-2</v>
      </c>
      <c r="P278" s="8">
        <v>0.92500000000000004</v>
      </c>
      <c r="Q278" s="8">
        <v>98.923000000000002</v>
      </c>
      <c r="R278" s="8">
        <v>0</v>
      </c>
      <c r="S278" s="8">
        <v>0.4</v>
      </c>
      <c r="T278" s="8">
        <v>2.9000000000000001E-2</v>
      </c>
      <c r="U278" s="8"/>
      <c r="V278" s="8"/>
      <c r="W278" s="8">
        <v>6.2E-2</v>
      </c>
      <c r="X278" s="25">
        <v>100.628</v>
      </c>
      <c r="Y278" s="8"/>
      <c r="Z278" s="8"/>
      <c r="AA278" s="8">
        <v>1.1851106511619925E-3</v>
      </c>
      <c r="AB278" s="8">
        <v>1.756739504540923E-4</v>
      </c>
      <c r="AC278" s="8">
        <v>0</v>
      </c>
      <c r="AD278" s="8">
        <v>0</v>
      </c>
      <c r="AE278" s="8">
        <v>5.1952540152585365E-4</v>
      </c>
      <c r="AF278" s="8">
        <v>0</v>
      </c>
      <c r="AG278" s="8">
        <v>3.9979691827654221E-4</v>
      </c>
      <c r="AH278" s="8">
        <v>2.8671310736117272E-3</v>
      </c>
      <c r="AI278" s="8">
        <v>0</v>
      </c>
      <c r="AJ278" s="8">
        <v>0</v>
      </c>
      <c r="AK278" s="8">
        <v>8.4794630158961518E-4</v>
      </c>
      <c r="AL278" s="8">
        <v>1.0388723522379644E-2</v>
      </c>
      <c r="AM278" s="8">
        <v>0.97976077889188007</v>
      </c>
      <c r="AN278" s="8">
        <v>0</v>
      </c>
      <c r="AO278" s="8">
        <v>2.7023057431792624E-3</v>
      </c>
      <c r="AP278" s="8">
        <v>1.86712926047685E-4</v>
      </c>
      <c r="AQ278" s="8">
        <v>0</v>
      </c>
      <c r="AR278" s="8">
        <v>0</v>
      </c>
      <c r="AS278" s="8">
        <f>SUM(Tabela2[[#This Row],[Mg15]:[U]])</f>
        <v>0.9990337053801065</v>
      </c>
    </row>
    <row r="279" spans="1:45" x14ac:dyDescent="0.25">
      <c r="B279" s="6" t="s">
        <v>334</v>
      </c>
      <c r="C279" s="9" t="s">
        <v>220</v>
      </c>
      <c r="D279" s="8"/>
      <c r="E279" s="8"/>
      <c r="F279" s="8"/>
      <c r="G279" s="8">
        <v>0</v>
      </c>
      <c r="H279" s="8">
        <v>0</v>
      </c>
      <c r="I279" s="8">
        <v>0.04</v>
      </c>
      <c r="J279" s="8">
        <v>2.9000000000000001E-2</v>
      </c>
      <c r="K279" s="8">
        <v>0</v>
      </c>
      <c r="L279" s="8">
        <v>1.7999999999999999E-2</v>
      </c>
      <c r="M279" s="8">
        <v>1.2999999999999999E-2</v>
      </c>
      <c r="N279" s="8"/>
      <c r="O279" s="8">
        <v>0</v>
      </c>
      <c r="P279" s="8">
        <v>5.8999999999999997E-2</v>
      </c>
      <c r="Q279" s="8">
        <v>99.668999999999997</v>
      </c>
      <c r="R279" s="8">
        <v>0</v>
      </c>
      <c r="S279" s="8">
        <v>0.23100000000000001</v>
      </c>
      <c r="T279" s="8">
        <v>0.02</v>
      </c>
      <c r="U279" s="8"/>
      <c r="V279" s="8"/>
      <c r="W279" s="8">
        <v>8.7999999999999995E-2</v>
      </c>
      <c r="X279" s="25">
        <v>100.167</v>
      </c>
      <c r="Y279" s="8"/>
      <c r="Z279" s="8"/>
      <c r="AA279" s="8">
        <v>0</v>
      </c>
      <c r="AB279" s="8">
        <v>0</v>
      </c>
      <c r="AC279" s="8">
        <v>0</v>
      </c>
      <c r="AD279" s="8">
        <v>1.073898078233694E-3</v>
      </c>
      <c r="AE279" s="8">
        <v>6.3317404349009555E-4</v>
      </c>
      <c r="AF279" s="8">
        <v>0</v>
      </c>
      <c r="AG279" s="8">
        <v>3.820215887611115E-4</v>
      </c>
      <c r="AH279" s="8">
        <v>2.7242149603881724E-4</v>
      </c>
      <c r="AI279" s="8">
        <v>0</v>
      </c>
      <c r="AJ279" s="8">
        <v>0</v>
      </c>
      <c r="AK279" s="8">
        <v>0</v>
      </c>
      <c r="AL279" s="8">
        <v>6.6834703764229479E-4</v>
      </c>
      <c r="AM279" s="8">
        <v>0.99566314671599299</v>
      </c>
      <c r="AN279" s="8">
        <v>0</v>
      </c>
      <c r="AO279" s="8">
        <v>1.5740409724444271E-3</v>
      </c>
      <c r="AP279" s="8">
        <v>1.2987810484282175E-4</v>
      </c>
      <c r="AQ279" s="8">
        <v>0</v>
      </c>
      <c r="AR279" s="8">
        <v>0</v>
      </c>
      <c r="AS279" s="8">
        <f>SUM(Tabela2[[#This Row],[Mg15]:[U]])</f>
        <v>1.0003969280374463</v>
      </c>
    </row>
    <row r="280" spans="1:45" x14ac:dyDescent="0.25">
      <c r="B280" s="6" t="s">
        <v>335</v>
      </c>
      <c r="C280" s="9" t="s">
        <v>220</v>
      </c>
      <c r="D280" s="8"/>
      <c r="E280" s="8"/>
      <c r="F280" s="8"/>
      <c r="G280" s="8">
        <v>4.0000000000000001E-3</v>
      </c>
      <c r="H280" s="8">
        <v>5.8999999999999997E-2</v>
      </c>
      <c r="I280" s="8">
        <v>6.0000000000000001E-3</v>
      </c>
      <c r="J280" s="8">
        <v>0</v>
      </c>
      <c r="K280" s="8">
        <v>0</v>
      </c>
      <c r="L280" s="8">
        <v>0.182</v>
      </c>
      <c r="M280" s="8">
        <v>0.86899999999999999</v>
      </c>
      <c r="N280" s="8"/>
      <c r="O280" s="8">
        <v>0.19700000000000001</v>
      </c>
      <c r="P280" s="8">
        <v>2.04</v>
      </c>
      <c r="Q280" s="8">
        <v>93.245000000000005</v>
      </c>
      <c r="R280" s="8">
        <v>0</v>
      </c>
      <c r="S280" s="8">
        <v>4.0919999999999996</v>
      </c>
      <c r="T280" s="8">
        <v>0</v>
      </c>
      <c r="U280" s="8"/>
      <c r="V280" s="8"/>
      <c r="W280" s="8">
        <v>8.5000000000000006E-2</v>
      </c>
      <c r="X280" s="25">
        <v>100.779</v>
      </c>
      <c r="Y280" s="8"/>
      <c r="Z280" s="8"/>
      <c r="AA280" s="8">
        <v>1.4791736663829328E-4</v>
      </c>
      <c r="AB280" s="8">
        <v>1.7248779919361214E-3</v>
      </c>
      <c r="AC280" s="8">
        <v>0</v>
      </c>
      <c r="AD280" s="8">
        <v>1.5946853933856853E-4</v>
      </c>
      <c r="AE280" s="8">
        <v>0</v>
      </c>
      <c r="AF280" s="8">
        <v>0</v>
      </c>
      <c r="AG280" s="8">
        <v>3.8239084082194882E-3</v>
      </c>
      <c r="AH280" s="8">
        <v>1.8027623929884436E-2</v>
      </c>
      <c r="AI280" s="8">
        <v>0</v>
      </c>
      <c r="AJ280" s="8">
        <v>0</v>
      </c>
      <c r="AK280" s="8">
        <v>2.3827955951566519E-3</v>
      </c>
      <c r="AL280" s="8">
        <v>2.2877094980166105E-2</v>
      </c>
      <c r="AM280" s="8">
        <v>0.92214364354389466</v>
      </c>
      <c r="AN280" s="8">
        <v>0</v>
      </c>
      <c r="AO280" s="8">
        <v>2.7603259615798934E-2</v>
      </c>
      <c r="AP280" s="8">
        <v>0</v>
      </c>
      <c r="AQ280" s="8">
        <v>0</v>
      </c>
      <c r="AR280" s="8">
        <v>0</v>
      </c>
      <c r="AS280" s="8">
        <f>SUM(Tabela2[[#This Row],[Mg15]:[U]])</f>
        <v>0.99889058997103319</v>
      </c>
    </row>
    <row r="281" spans="1:45" x14ac:dyDescent="0.25">
      <c r="B281" s="6" t="s">
        <v>336</v>
      </c>
      <c r="C281" s="9" t="s">
        <v>220</v>
      </c>
      <c r="D281" s="8"/>
      <c r="E281" s="8"/>
      <c r="F281" s="8"/>
      <c r="G281" s="8">
        <v>1E-3</v>
      </c>
      <c r="H281" s="8">
        <v>5.0999999999999997E-2</v>
      </c>
      <c r="I281" s="8">
        <v>0.02</v>
      </c>
      <c r="J281" s="8">
        <v>0.02</v>
      </c>
      <c r="K281" s="8">
        <v>0</v>
      </c>
      <c r="L281" s="8">
        <v>0.17699999999999999</v>
      </c>
      <c r="M281" s="8">
        <v>0.77500000000000002</v>
      </c>
      <c r="N281" s="8"/>
      <c r="O281" s="8">
        <v>0.247</v>
      </c>
      <c r="P281" s="8">
        <v>1.76</v>
      </c>
      <c r="Q281" s="8">
        <v>93.242000000000004</v>
      </c>
      <c r="R281" s="8">
        <v>0</v>
      </c>
      <c r="S281" s="8">
        <v>3.395</v>
      </c>
      <c r="T281" s="8">
        <v>7.9000000000000001E-2</v>
      </c>
      <c r="U281" s="8"/>
      <c r="V281" s="8"/>
      <c r="W281" s="8">
        <v>6.9000000000000006E-2</v>
      </c>
      <c r="X281" s="25">
        <v>99.835999999999999</v>
      </c>
      <c r="Y281" s="8"/>
      <c r="Z281" s="8"/>
      <c r="AA281" s="8">
        <v>3.7323215816375724E-5</v>
      </c>
      <c r="AB281" s="8">
        <v>1.5048611356536224E-3</v>
      </c>
      <c r="AC281" s="8">
        <v>0</v>
      </c>
      <c r="AD281" s="8">
        <v>5.3650483779545198E-4</v>
      </c>
      <c r="AE281" s="8">
        <v>4.3631050910397472E-4</v>
      </c>
      <c r="AF281" s="8">
        <v>0</v>
      </c>
      <c r="AG281" s="8">
        <v>3.7534379488895816E-3</v>
      </c>
      <c r="AH281" s="8">
        <v>1.6227076990703367E-2</v>
      </c>
      <c r="AI281" s="8">
        <v>0</v>
      </c>
      <c r="AJ281" s="8">
        <v>0</v>
      </c>
      <c r="AK281" s="8">
        <v>3.0153476907580001E-3</v>
      </c>
      <c r="AL281" s="8">
        <v>1.9920638598125068E-2</v>
      </c>
      <c r="AM281" s="8">
        <v>0.93068879424716844</v>
      </c>
      <c r="AN281" s="8">
        <v>0</v>
      </c>
      <c r="AO281" s="8">
        <v>2.311449473564884E-2</v>
      </c>
      <c r="AP281" s="8">
        <v>5.1259410979041938E-4</v>
      </c>
      <c r="AQ281" s="8">
        <v>0</v>
      </c>
      <c r="AR281" s="8">
        <v>0</v>
      </c>
      <c r="AS281" s="8">
        <f>SUM(Tabela2[[#This Row],[Mg15]:[U]])</f>
        <v>0.99974738401945318</v>
      </c>
    </row>
    <row r="282" spans="1:45" x14ac:dyDescent="0.25">
      <c r="B282" s="6" t="s">
        <v>337</v>
      </c>
      <c r="C282" s="9" t="s">
        <v>220</v>
      </c>
      <c r="D282" s="8"/>
      <c r="E282" s="8"/>
      <c r="F282" s="8"/>
      <c r="G282" s="8">
        <v>2.3E-2</v>
      </c>
      <c r="H282" s="8">
        <v>3.4000000000000002E-2</v>
      </c>
      <c r="I282" s="8">
        <v>1E-3</v>
      </c>
      <c r="J282" s="8">
        <v>1.7999999999999999E-2</v>
      </c>
      <c r="K282" s="8">
        <v>0</v>
      </c>
      <c r="L282" s="8">
        <v>0.15</v>
      </c>
      <c r="M282" s="8">
        <v>0.84699999999999998</v>
      </c>
      <c r="N282" s="8"/>
      <c r="O282" s="8">
        <v>0.23100000000000001</v>
      </c>
      <c r="P282" s="8">
        <v>2.282</v>
      </c>
      <c r="Q282" s="8">
        <v>93.751999999999995</v>
      </c>
      <c r="R282" s="8">
        <v>0</v>
      </c>
      <c r="S282" s="8">
        <v>2.8180000000000001</v>
      </c>
      <c r="T282" s="8">
        <v>5.5E-2</v>
      </c>
      <c r="U282" s="8"/>
      <c r="V282" s="8"/>
      <c r="W282" s="8">
        <v>6.2E-2</v>
      </c>
      <c r="X282" s="25">
        <v>100.273</v>
      </c>
      <c r="Y282" s="8"/>
      <c r="Z282" s="8"/>
      <c r="AA282" s="8">
        <v>8.5216993007883996E-4</v>
      </c>
      <c r="AB282" s="8">
        <v>9.9592006130672464E-4</v>
      </c>
      <c r="AC282" s="8">
        <v>0</v>
      </c>
      <c r="AD282" s="8">
        <v>2.6629496816488264E-5</v>
      </c>
      <c r="AE282" s="8">
        <v>3.8981405740288897E-4</v>
      </c>
      <c r="AF282" s="8">
        <v>0</v>
      </c>
      <c r="AG282" s="8">
        <v>3.1576685869718151E-3</v>
      </c>
      <c r="AH282" s="8">
        <v>1.7605214383112217E-2</v>
      </c>
      <c r="AI282" s="8">
        <v>0</v>
      </c>
      <c r="AJ282" s="8">
        <v>0</v>
      </c>
      <c r="AK282" s="8">
        <v>2.7994436925915731E-3</v>
      </c>
      <c r="AL282" s="8">
        <v>2.5640444052776504E-2</v>
      </c>
      <c r="AM282" s="8">
        <v>0.92895089867829628</v>
      </c>
      <c r="AN282" s="8">
        <v>0</v>
      </c>
      <c r="AO282" s="8">
        <v>1.9046050351136847E-2</v>
      </c>
      <c r="AP282" s="8">
        <v>3.5426522446573364E-4</v>
      </c>
      <c r="AQ282" s="8">
        <v>0</v>
      </c>
      <c r="AR282" s="8">
        <v>0</v>
      </c>
      <c r="AS282" s="8">
        <f>SUM(Tabela2[[#This Row],[Mg15]:[U]])</f>
        <v>0.99981851851495585</v>
      </c>
    </row>
    <row r="283" spans="1:45" x14ac:dyDescent="0.25">
      <c r="B283" s="6" t="s">
        <v>338</v>
      </c>
      <c r="C283" s="9" t="s">
        <v>220</v>
      </c>
      <c r="D283" s="8"/>
      <c r="E283" s="8"/>
      <c r="F283" s="8"/>
      <c r="G283" s="8">
        <v>0.02</v>
      </c>
      <c r="H283" s="8">
        <v>5.0000000000000001E-3</v>
      </c>
      <c r="I283" s="8">
        <v>2.5000000000000001E-2</v>
      </c>
      <c r="J283" s="8">
        <v>2.3E-2</v>
      </c>
      <c r="K283" s="8">
        <v>0</v>
      </c>
      <c r="L283" s="8">
        <v>3.0000000000000001E-3</v>
      </c>
      <c r="M283" s="8">
        <v>0.106</v>
      </c>
      <c r="N283" s="8"/>
      <c r="O283" s="8">
        <v>5.5E-2</v>
      </c>
      <c r="P283" s="8">
        <v>0.19700000000000001</v>
      </c>
      <c r="Q283" s="8">
        <v>98.593999999999994</v>
      </c>
      <c r="R283" s="8">
        <v>3.7999999999999999E-2</v>
      </c>
      <c r="S283" s="8">
        <v>0.749</v>
      </c>
      <c r="T283" s="8">
        <v>0</v>
      </c>
      <c r="U283" s="8"/>
      <c r="V283" s="8"/>
      <c r="W283" s="8">
        <v>5.8999999999999997E-2</v>
      </c>
      <c r="X283" s="25">
        <v>99.873999999999995</v>
      </c>
      <c r="Y283" s="8"/>
      <c r="Z283" s="8"/>
      <c r="AA283" s="8">
        <v>7.4891988398364108E-4</v>
      </c>
      <c r="AB283" s="8">
        <v>1.4802073765745274E-4</v>
      </c>
      <c r="AC283" s="8">
        <v>0</v>
      </c>
      <c r="AD283" s="8">
        <v>6.7283715391651237E-4</v>
      </c>
      <c r="AE283" s="8">
        <v>5.0340766466453228E-4</v>
      </c>
      <c r="AF283" s="8">
        <v>0</v>
      </c>
      <c r="AG283" s="8">
        <v>6.3826868670059084E-5</v>
      </c>
      <c r="AH283" s="8">
        <v>2.2267464524967904E-3</v>
      </c>
      <c r="AI283" s="8">
        <v>0</v>
      </c>
      <c r="AJ283" s="8">
        <v>0</v>
      </c>
      <c r="AK283" s="8">
        <v>6.7364244338777583E-4</v>
      </c>
      <c r="AL283" s="8">
        <v>2.2370882900198856E-3</v>
      </c>
      <c r="AM283" s="8">
        <v>0.9873467492949155</v>
      </c>
      <c r="AN283" s="8">
        <v>3.5454740546467418E-4</v>
      </c>
      <c r="AO283" s="8">
        <v>5.1162617288526445E-3</v>
      </c>
      <c r="AP283" s="8">
        <v>0</v>
      </c>
      <c r="AQ283" s="8">
        <v>0</v>
      </c>
      <c r="AR283" s="8">
        <v>0</v>
      </c>
      <c r="AS283" s="8">
        <f>SUM(Tabela2[[#This Row],[Mg15]:[U]])</f>
        <v>1.0000920479240296</v>
      </c>
    </row>
    <row r="284" spans="1:45" x14ac:dyDescent="0.25">
      <c r="B284" s="6" t="s">
        <v>339</v>
      </c>
      <c r="C284" s="9" t="s">
        <v>220</v>
      </c>
      <c r="D284" s="8"/>
      <c r="E284" s="8"/>
      <c r="F284" s="8"/>
      <c r="G284" s="8">
        <v>1.4999999999999999E-2</v>
      </c>
      <c r="H284" s="8">
        <v>4.1000000000000002E-2</v>
      </c>
      <c r="I284" s="8">
        <v>2.1000000000000001E-2</v>
      </c>
      <c r="J284" s="8">
        <v>1.0999999999999999E-2</v>
      </c>
      <c r="K284" s="8">
        <v>8.0000000000000002E-3</v>
      </c>
      <c r="L284" s="8">
        <v>0.26</v>
      </c>
      <c r="M284" s="8">
        <v>0.79600000000000004</v>
      </c>
      <c r="N284" s="8"/>
      <c r="O284" s="8">
        <v>0.25</v>
      </c>
      <c r="P284" s="8">
        <v>1.849</v>
      </c>
      <c r="Q284" s="8">
        <v>92.379000000000005</v>
      </c>
      <c r="R284" s="8">
        <v>0</v>
      </c>
      <c r="S284" s="8">
        <v>4.3920000000000003</v>
      </c>
      <c r="T284" s="8">
        <v>8.9999999999999993E-3</v>
      </c>
      <c r="U284" s="8"/>
      <c r="V284" s="8"/>
      <c r="W284" s="8">
        <v>3.9E-2</v>
      </c>
      <c r="X284" s="25">
        <v>100.07</v>
      </c>
      <c r="Y284" s="8"/>
      <c r="Z284" s="8"/>
      <c r="AA284" s="8">
        <v>5.5893036629777967E-4</v>
      </c>
      <c r="AB284" s="8">
        <v>1.2078068740161072E-3</v>
      </c>
      <c r="AC284" s="8">
        <v>0</v>
      </c>
      <c r="AD284" s="8">
        <v>5.6240650025816323E-4</v>
      </c>
      <c r="AE284" s="8">
        <v>2.3957734801499712E-4</v>
      </c>
      <c r="AF284" s="8">
        <v>1.5043470792529292E-4</v>
      </c>
      <c r="AG284" s="8">
        <v>5.5044852493227716E-3</v>
      </c>
      <c r="AH284" s="8">
        <v>1.6639453255561688E-2</v>
      </c>
      <c r="AI284" s="8">
        <v>0</v>
      </c>
      <c r="AJ284" s="8">
        <v>0</v>
      </c>
      <c r="AK284" s="8">
        <v>3.0469676411903519E-3</v>
      </c>
      <c r="AL284" s="8">
        <v>2.0893677643468132E-2</v>
      </c>
      <c r="AM284" s="8">
        <v>0.92056307612469723</v>
      </c>
      <c r="AN284" s="8">
        <v>0</v>
      </c>
      <c r="AO284" s="8">
        <v>2.9853437628734637E-2</v>
      </c>
      <c r="AP284" s="8">
        <v>5.8301055793425486E-5</v>
      </c>
      <c r="AQ284" s="8">
        <v>0</v>
      </c>
      <c r="AR284" s="8">
        <v>0</v>
      </c>
      <c r="AS284" s="8">
        <f>SUM(Tabela2[[#This Row],[Mg15]:[U]])</f>
        <v>0.99927855439528057</v>
      </c>
    </row>
    <row r="285" spans="1:45" x14ac:dyDescent="0.25">
      <c r="B285" s="6" t="s">
        <v>340</v>
      </c>
      <c r="C285" s="9" t="s">
        <v>220</v>
      </c>
      <c r="D285" s="8"/>
      <c r="E285" s="8"/>
      <c r="F285" s="8"/>
      <c r="G285" s="8">
        <v>2E-3</v>
      </c>
      <c r="H285" s="8">
        <v>8.9999999999999993E-3</v>
      </c>
      <c r="I285" s="8">
        <v>0</v>
      </c>
      <c r="J285" s="8">
        <v>2.9000000000000001E-2</v>
      </c>
      <c r="K285" s="8">
        <v>0</v>
      </c>
      <c r="L285" s="8">
        <v>0</v>
      </c>
      <c r="M285" s="8">
        <v>8.0000000000000002E-3</v>
      </c>
      <c r="N285" s="8"/>
      <c r="O285" s="8">
        <v>8.0000000000000002E-3</v>
      </c>
      <c r="P285" s="8">
        <v>3.2000000000000001E-2</v>
      </c>
      <c r="Q285" s="8">
        <v>101.807</v>
      </c>
      <c r="R285" s="8">
        <v>0</v>
      </c>
      <c r="S285" s="8">
        <v>0</v>
      </c>
      <c r="T285" s="8">
        <v>3.2000000000000001E-2</v>
      </c>
      <c r="U285" s="8"/>
      <c r="V285" s="8"/>
      <c r="W285" s="8">
        <v>3.5999999999999997E-2</v>
      </c>
      <c r="X285" s="25">
        <v>101.96299999999999</v>
      </c>
      <c r="Y285" s="8"/>
      <c r="Z285" s="8"/>
      <c r="AA285" s="8">
        <v>7.3338342525043371E-5</v>
      </c>
      <c r="AB285" s="8">
        <v>2.6091004424265175E-4</v>
      </c>
      <c r="AC285" s="8">
        <v>0</v>
      </c>
      <c r="AD285" s="8">
        <v>0</v>
      </c>
      <c r="AE285" s="8">
        <v>6.2156380221878868E-4</v>
      </c>
      <c r="AF285" s="8">
        <v>0</v>
      </c>
      <c r="AG285" s="8">
        <v>0</v>
      </c>
      <c r="AH285" s="8">
        <v>1.6456998137454604E-4</v>
      </c>
      <c r="AI285" s="8">
        <v>0</v>
      </c>
      <c r="AJ285" s="8">
        <v>0</v>
      </c>
      <c r="AK285" s="8">
        <v>9.5951654806297485E-5</v>
      </c>
      <c r="AL285" s="8">
        <v>3.5584642399482801E-4</v>
      </c>
      <c r="AM285" s="8">
        <v>0.99837243896282946</v>
      </c>
      <c r="AN285" s="8">
        <v>0</v>
      </c>
      <c r="AO285" s="8">
        <v>0</v>
      </c>
      <c r="AP285" s="8">
        <v>2.0399453704981208E-4</v>
      </c>
      <c r="AQ285" s="8">
        <v>0</v>
      </c>
      <c r="AR285" s="8">
        <v>0</v>
      </c>
      <c r="AS285" s="8">
        <f>SUM(Tabela2[[#This Row],[Mg15]:[U]])</f>
        <v>1.0001486137490414</v>
      </c>
    </row>
    <row r="286" spans="1:45" x14ac:dyDescent="0.25">
      <c r="A286" s="9">
        <v>60</v>
      </c>
      <c r="B286" s="6" t="s">
        <v>341</v>
      </c>
      <c r="C286" s="9" t="s">
        <v>220</v>
      </c>
      <c r="D286" s="8"/>
      <c r="E286" s="8"/>
      <c r="F286" s="8"/>
      <c r="G286" s="8">
        <v>2.3E-2</v>
      </c>
      <c r="H286" s="8">
        <v>4.0000000000000001E-3</v>
      </c>
      <c r="I286" s="8">
        <v>1.7999999999999999E-2</v>
      </c>
      <c r="J286" s="8">
        <v>4.0000000000000001E-3</v>
      </c>
      <c r="K286" s="8">
        <v>0</v>
      </c>
      <c r="L286" s="8">
        <v>7.2999999999999995E-2</v>
      </c>
      <c r="M286" s="8">
        <v>0.20100000000000001</v>
      </c>
      <c r="N286" s="8"/>
      <c r="O286" s="8">
        <v>5.5E-2</v>
      </c>
      <c r="P286" s="8">
        <v>1.3240000000000001</v>
      </c>
      <c r="Q286" s="8">
        <v>98.007000000000005</v>
      </c>
      <c r="R286" s="8">
        <v>0</v>
      </c>
      <c r="S286" s="8">
        <v>0.5</v>
      </c>
      <c r="T286" s="8">
        <v>8.0000000000000002E-3</v>
      </c>
      <c r="U286" s="8"/>
      <c r="V286" s="8"/>
      <c r="W286" s="8">
        <v>4.7E-2</v>
      </c>
      <c r="X286" s="25">
        <v>100.264</v>
      </c>
      <c r="Y286" s="8"/>
      <c r="Z286" s="8"/>
      <c r="AA286" s="8">
        <v>8.5357713706069602E-4</v>
      </c>
      <c r="AB286" s="8">
        <v>1.1736054659383539E-4</v>
      </c>
      <c r="AC286" s="8">
        <v>0</v>
      </c>
      <c r="AD286" s="8">
        <v>4.8012247244381962E-4</v>
      </c>
      <c r="AE286" s="8">
        <v>8.6768392432191242E-5</v>
      </c>
      <c r="AF286" s="8">
        <v>0</v>
      </c>
      <c r="AG286" s="8">
        <v>1.5392696851462555E-3</v>
      </c>
      <c r="AH286" s="8">
        <v>4.1847597857935827E-3</v>
      </c>
      <c r="AI286" s="8">
        <v>0</v>
      </c>
      <c r="AJ286" s="8">
        <v>0</v>
      </c>
      <c r="AK286" s="8">
        <v>6.6763487515304602E-4</v>
      </c>
      <c r="AL286" s="8">
        <v>1.4900967099158384E-2</v>
      </c>
      <c r="AM286" s="8">
        <v>0.97271560264608048</v>
      </c>
      <c r="AN286" s="8">
        <v>0</v>
      </c>
      <c r="AO286" s="8">
        <v>3.3849363934942357E-3</v>
      </c>
      <c r="AP286" s="8">
        <v>5.1614578972597754E-5</v>
      </c>
      <c r="AQ286" s="8">
        <v>0</v>
      </c>
      <c r="AR286" s="8">
        <v>0</v>
      </c>
      <c r="AS286" s="8">
        <f>SUM(Tabela2[[#This Row],[Mg15]:[U]])</f>
        <v>0.99898261361232921</v>
      </c>
    </row>
    <row r="287" spans="1:45" x14ac:dyDescent="0.25">
      <c r="B287" s="6" t="s">
        <v>342</v>
      </c>
      <c r="C287" s="9" t="s">
        <v>220</v>
      </c>
      <c r="D287" s="8"/>
      <c r="E287" s="8"/>
      <c r="F287" s="8"/>
      <c r="G287" s="8">
        <v>0</v>
      </c>
      <c r="H287" s="8">
        <v>0</v>
      </c>
      <c r="I287" s="8">
        <v>1.9E-2</v>
      </c>
      <c r="J287" s="8">
        <v>4.0000000000000001E-3</v>
      </c>
      <c r="K287" s="8">
        <v>0</v>
      </c>
      <c r="L287" s="8">
        <v>0</v>
      </c>
      <c r="M287" s="8">
        <v>3.2000000000000001E-2</v>
      </c>
      <c r="N287" s="8"/>
      <c r="O287" s="8">
        <v>6.0000000000000001E-3</v>
      </c>
      <c r="P287" s="8">
        <v>0.36099999999999999</v>
      </c>
      <c r="Q287" s="8">
        <v>100.313</v>
      </c>
      <c r="R287" s="8">
        <v>8.7999999999999995E-2</v>
      </c>
      <c r="S287" s="8">
        <v>7.0999999999999994E-2</v>
      </c>
      <c r="T287" s="8">
        <v>0</v>
      </c>
      <c r="U287" s="8"/>
      <c r="V287" s="8"/>
      <c r="W287" s="8">
        <v>7.4999999999999997E-2</v>
      </c>
      <c r="X287" s="25">
        <v>100.96899999999999</v>
      </c>
      <c r="Y287" s="8"/>
      <c r="Z287" s="8"/>
      <c r="AA287" s="8">
        <v>0</v>
      </c>
      <c r="AB287" s="8">
        <v>0</v>
      </c>
      <c r="AC287" s="8">
        <v>0</v>
      </c>
      <c r="AD287" s="8">
        <v>5.0526822675527126E-4</v>
      </c>
      <c r="AE287" s="8">
        <v>8.6506832535808171E-5</v>
      </c>
      <c r="AF287" s="8">
        <v>0</v>
      </c>
      <c r="AG287" s="8">
        <v>0</v>
      </c>
      <c r="AH287" s="8">
        <v>6.6422208835635263E-4</v>
      </c>
      <c r="AI287" s="8">
        <v>0</v>
      </c>
      <c r="AJ287" s="8">
        <v>0</v>
      </c>
      <c r="AK287" s="8">
        <v>7.2613343580757477E-5</v>
      </c>
      <c r="AL287" s="8">
        <v>4.0506295985660952E-3</v>
      </c>
      <c r="AM287" s="8">
        <v>0.9926013568838109</v>
      </c>
      <c r="AN287" s="8">
        <v>8.112819596061419E-4</v>
      </c>
      <c r="AO287" s="8">
        <v>4.7921203434832645E-4</v>
      </c>
      <c r="AP287" s="8">
        <v>0</v>
      </c>
      <c r="AQ287" s="8">
        <v>0</v>
      </c>
      <c r="AR287" s="8">
        <v>0</v>
      </c>
      <c r="AS287" s="8">
        <f>SUM(Tabela2[[#This Row],[Mg15]:[U]])</f>
        <v>0.99927109096755962</v>
      </c>
    </row>
    <row r="288" spans="1:45" x14ac:dyDescent="0.25">
      <c r="B288" s="6" t="s">
        <v>343</v>
      </c>
      <c r="C288" s="9" t="s">
        <v>220</v>
      </c>
      <c r="D288" s="8"/>
      <c r="E288" s="8"/>
      <c r="F288" s="8"/>
      <c r="G288" s="8">
        <v>8.9999999999999993E-3</v>
      </c>
      <c r="H288" s="8">
        <v>0</v>
      </c>
      <c r="I288" s="8">
        <v>0</v>
      </c>
      <c r="J288" s="8">
        <v>8.9999999999999993E-3</v>
      </c>
      <c r="K288" s="8">
        <v>0</v>
      </c>
      <c r="L288" s="8">
        <v>0</v>
      </c>
      <c r="M288" s="8">
        <v>6.7000000000000004E-2</v>
      </c>
      <c r="N288" s="8"/>
      <c r="O288" s="8">
        <v>1.7999999999999999E-2</v>
      </c>
      <c r="P288" s="8">
        <v>0.13</v>
      </c>
      <c r="Q288" s="8">
        <v>101.092</v>
      </c>
      <c r="R288" s="8">
        <v>0</v>
      </c>
      <c r="S288" s="8">
        <v>7.6999999999999999E-2</v>
      </c>
      <c r="T288" s="8">
        <v>0</v>
      </c>
      <c r="U288" s="8"/>
      <c r="V288" s="8"/>
      <c r="W288" s="8">
        <v>5.2999999999999999E-2</v>
      </c>
      <c r="X288" s="25">
        <v>101.455</v>
      </c>
      <c r="Y288" s="8"/>
      <c r="Z288" s="8"/>
      <c r="AA288" s="8">
        <v>3.3167216349308889E-4</v>
      </c>
      <c r="AB288" s="8">
        <v>0</v>
      </c>
      <c r="AC288" s="8">
        <v>0</v>
      </c>
      <c r="AD288" s="8">
        <v>0</v>
      </c>
      <c r="AE288" s="8">
        <v>1.9386331984527609E-4</v>
      </c>
      <c r="AF288" s="8">
        <v>0</v>
      </c>
      <c r="AG288" s="8">
        <v>0</v>
      </c>
      <c r="AH288" s="8">
        <v>1.3851629131869049E-3</v>
      </c>
      <c r="AI288" s="8">
        <v>0</v>
      </c>
      <c r="AJ288" s="8">
        <v>0</v>
      </c>
      <c r="AK288" s="8">
        <v>2.1697035850980258E-4</v>
      </c>
      <c r="AL288" s="8">
        <v>1.4528520790523362E-3</v>
      </c>
      <c r="AM288" s="8">
        <v>0.99631610699252471</v>
      </c>
      <c r="AN288" s="8">
        <v>0</v>
      </c>
      <c r="AO288" s="8">
        <v>5.1763401754076452E-4</v>
      </c>
      <c r="AP288" s="8">
        <v>0</v>
      </c>
      <c r="AQ288" s="8">
        <v>0</v>
      </c>
      <c r="AR288" s="8">
        <v>0</v>
      </c>
      <c r="AS288" s="8">
        <f>SUM(Tabela2[[#This Row],[Mg15]:[U]])</f>
        <v>1.0004142618441529</v>
      </c>
    </row>
    <row r="289" spans="2:45" x14ac:dyDescent="0.25">
      <c r="B289" s="6" t="s">
        <v>344</v>
      </c>
      <c r="C289" s="9" t="s">
        <v>220</v>
      </c>
      <c r="D289" s="8"/>
      <c r="E289" s="8"/>
      <c r="F289" s="8"/>
      <c r="G289" s="8">
        <v>0</v>
      </c>
      <c r="H289" s="8">
        <v>4.3999999999999997E-2</v>
      </c>
      <c r="I289" s="8">
        <v>8.9999999999999993E-3</v>
      </c>
      <c r="J289" s="8">
        <v>8.9999999999999993E-3</v>
      </c>
      <c r="K289" s="8">
        <v>0</v>
      </c>
      <c r="L289" s="8">
        <v>0.29599999999999999</v>
      </c>
      <c r="M289" s="8">
        <v>1.054</v>
      </c>
      <c r="N289" s="8"/>
      <c r="O289" s="8">
        <v>0.32500000000000001</v>
      </c>
      <c r="P289" s="8">
        <v>2.4649999999999999</v>
      </c>
      <c r="Q289" s="8">
        <v>91.382000000000005</v>
      </c>
      <c r="R289" s="8">
        <v>3.2000000000000001E-2</v>
      </c>
      <c r="S289" s="8">
        <v>4.2220000000000004</v>
      </c>
      <c r="T289" s="8">
        <v>9.6000000000000002E-2</v>
      </c>
      <c r="U289" s="8"/>
      <c r="V289" s="8"/>
      <c r="W289" s="8">
        <v>0.05</v>
      </c>
      <c r="X289" s="25">
        <v>99.983999999999995</v>
      </c>
      <c r="Y289" s="8"/>
      <c r="Z289" s="8"/>
      <c r="AA289" s="8">
        <v>0</v>
      </c>
      <c r="AB289" s="8">
        <v>1.293630737255732E-3</v>
      </c>
      <c r="AC289" s="8">
        <v>0</v>
      </c>
      <c r="AD289" s="8">
        <v>2.4055675438824017E-4</v>
      </c>
      <c r="AE289" s="8">
        <v>1.9563186122759427E-4</v>
      </c>
      <c r="AF289" s="8">
        <v>0</v>
      </c>
      <c r="AG289" s="8">
        <v>6.2543054066942832E-3</v>
      </c>
      <c r="AH289" s="8">
        <v>2.1989259496621682E-2</v>
      </c>
      <c r="AI289" s="8">
        <v>0</v>
      </c>
      <c r="AJ289" s="8">
        <v>0</v>
      </c>
      <c r="AK289" s="8">
        <v>3.9532584112523615E-3</v>
      </c>
      <c r="AL289" s="8">
        <v>2.7799623342548246E-2</v>
      </c>
      <c r="AM289" s="8">
        <v>0.90883483054712799</v>
      </c>
      <c r="AN289" s="8">
        <v>2.9651439565978169E-4</v>
      </c>
      <c r="AO289" s="8">
        <v>2.8641400769462866E-2</v>
      </c>
      <c r="AP289" s="8">
        <v>6.2065341954431323E-4</v>
      </c>
      <c r="AQ289" s="8">
        <v>0</v>
      </c>
      <c r="AR289" s="8">
        <v>0</v>
      </c>
      <c r="AS289" s="8">
        <f>SUM(Tabela2[[#This Row],[Mg15]:[U]])</f>
        <v>1.000119665141783</v>
      </c>
    </row>
    <row r="290" spans="2:45" x14ac:dyDescent="0.25">
      <c r="B290" s="6" t="s">
        <v>345</v>
      </c>
      <c r="C290" s="9" t="s">
        <v>220</v>
      </c>
      <c r="D290" s="8"/>
      <c r="E290" s="8"/>
      <c r="F290" s="8"/>
      <c r="G290" s="8">
        <v>0</v>
      </c>
      <c r="H290" s="8">
        <v>1.7999999999999999E-2</v>
      </c>
      <c r="I290" s="8">
        <v>0.01</v>
      </c>
      <c r="J290" s="8">
        <v>1.4999999999999999E-2</v>
      </c>
      <c r="K290" s="8">
        <v>1E-3</v>
      </c>
      <c r="L290" s="8">
        <v>0.223</v>
      </c>
      <c r="M290" s="8">
        <v>0.71299999999999997</v>
      </c>
      <c r="N290" s="8"/>
      <c r="O290" s="8">
        <v>0.29599999999999999</v>
      </c>
      <c r="P290" s="8">
        <v>1.8080000000000001</v>
      </c>
      <c r="Q290" s="8">
        <v>93.304000000000002</v>
      </c>
      <c r="R290" s="8">
        <v>0</v>
      </c>
      <c r="S290" s="8">
        <v>3.3690000000000002</v>
      </c>
      <c r="T290" s="8">
        <v>1.4E-2</v>
      </c>
      <c r="U290" s="8"/>
      <c r="V290" s="8"/>
      <c r="W290" s="8">
        <v>6.9000000000000006E-2</v>
      </c>
      <c r="X290" s="25">
        <v>99.84</v>
      </c>
      <c r="Y290" s="8"/>
      <c r="Z290" s="8"/>
      <c r="AA290" s="8">
        <v>0</v>
      </c>
      <c r="AB290" s="8">
        <v>5.3116207340717493E-4</v>
      </c>
      <c r="AC290" s="8">
        <v>0</v>
      </c>
      <c r="AD290" s="8">
        <v>2.682699010029056E-4</v>
      </c>
      <c r="AE290" s="8">
        <v>3.2725420771082615E-4</v>
      </c>
      <c r="AF290" s="8">
        <v>1.8836446321830298E-5</v>
      </c>
      <c r="AG290" s="8">
        <v>4.7292158829086335E-3</v>
      </c>
      <c r="AH290" s="8">
        <v>1.4929883753855198E-2</v>
      </c>
      <c r="AI290" s="8">
        <v>0</v>
      </c>
      <c r="AJ290" s="8">
        <v>0</v>
      </c>
      <c r="AK290" s="8">
        <v>3.6137695700504294E-3</v>
      </c>
      <c r="AL290" s="8">
        <v>2.0465262383196629E-2</v>
      </c>
      <c r="AM290" s="8">
        <v>0.93136833675450126</v>
      </c>
      <c r="AN290" s="8">
        <v>0</v>
      </c>
      <c r="AO290" s="8">
        <v>2.2938971357285714E-2</v>
      </c>
      <c r="AP290" s="8">
        <v>9.084538253445927E-5</v>
      </c>
      <c r="AQ290" s="8">
        <v>0</v>
      </c>
      <c r="AR290" s="8">
        <v>0</v>
      </c>
      <c r="AS290" s="8">
        <f>SUM(Tabela2[[#This Row],[Mg15]:[U]])</f>
        <v>0.99928180771277508</v>
      </c>
    </row>
    <row r="291" spans="2:45" x14ac:dyDescent="0.25">
      <c r="B291" s="6" t="s">
        <v>346</v>
      </c>
      <c r="C291" s="9" t="s">
        <v>220</v>
      </c>
      <c r="D291" s="8"/>
      <c r="E291" s="8"/>
      <c r="F291" s="8"/>
      <c r="G291" s="8">
        <v>8.9999999999999993E-3</v>
      </c>
      <c r="H291" s="8">
        <v>0</v>
      </c>
      <c r="I291" s="8">
        <v>5.0000000000000001E-3</v>
      </c>
      <c r="J291" s="8">
        <v>2.5000000000000001E-2</v>
      </c>
      <c r="K291" s="8">
        <v>0</v>
      </c>
      <c r="L291" s="8">
        <v>0</v>
      </c>
      <c r="M291" s="8">
        <v>0</v>
      </c>
      <c r="N291" s="8"/>
      <c r="O291" s="8">
        <v>0.03</v>
      </c>
      <c r="P291" s="8">
        <v>0</v>
      </c>
      <c r="Q291" s="8">
        <v>99.799000000000007</v>
      </c>
      <c r="R291" s="8">
        <v>1E-3</v>
      </c>
      <c r="S291" s="8">
        <v>5.6000000000000001E-2</v>
      </c>
      <c r="T291" s="8">
        <v>0</v>
      </c>
      <c r="U291" s="8"/>
      <c r="V291" s="8"/>
      <c r="W291" s="8">
        <v>8.3000000000000004E-2</v>
      </c>
      <c r="X291" s="25">
        <v>100.008</v>
      </c>
      <c r="Y291" s="8"/>
      <c r="Z291" s="8"/>
      <c r="AA291" s="8">
        <v>3.367050616032458E-4</v>
      </c>
      <c r="AB291" s="8">
        <v>0</v>
      </c>
      <c r="AC291" s="8">
        <v>0</v>
      </c>
      <c r="AD291" s="8">
        <v>1.3444409457961338E-4</v>
      </c>
      <c r="AE291" s="8">
        <v>5.4668073071895151E-4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3.6710455870401316E-4</v>
      </c>
      <c r="AL291" s="8">
        <v>0</v>
      </c>
      <c r="AM291" s="8">
        <v>0.99849794120679913</v>
      </c>
      <c r="AN291" s="8">
        <v>9.3216433997333216E-6</v>
      </c>
      <c r="AO291" s="8">
        <v>3.82173643293195E-4</v>
      </c>
      <c r="AP291" s="8">
        <v>0</v>
      </c>
      <c r="AQ291" s="8">
        <v>0</v>
      </c>
      <c r="AR291" s="8">
        <v>0</v>
      </c>
      <c r="AS291" s="8">
        <f>SUM(Tabela2[[#This Row],[Mg15]:[U]])</f>
        <v>1.000274370939098</v>
      </c>
    </row>
    <row r="292" spans="2:45" x14ac:dyDescent="0.25">
      <c r="B292" s="6" t="s">
        <v>347</v>
      </c>
      <c r="C292" s="9" t="s">
        <v>220</v>
      </c>
      <c r="D292" s="8"/>
      <c r="E292" s="8"/>
      <c r="F292" s="8"/>
      <c r="G292" s="8">
        <v>2E-3</v>
      </c>
      <c r="H292" s="8">
        <v>0</v>
      </c>
      <c r="I292" s="8">
        <v>0</v>
      </c>
      <c r="J292" s="8">
        <v>1.9E-2</v>
      </c>
      <c r="K292" s="8">
        <v>0</v>
      </c>
      <c r="L292" s="8">
        <v>6.8000000000000005E-2</v>
      </c>
      <c r="M292" s="8">
        <v>7.0000000000000007E-2</v>
      </c>
      <c r="N292" s="8"/>
      <c r="O292" s="8">
        <v>2.5000000000000001E-2</v>
      </c>
      <c r="P292" s="8">
        <v>0.61699999999999999</v>
      </c>
      <c r="Q292" s="8">
        <v>99.902000000000001</v>
      </c>
      <c r="R292" s="8">
        <v>0</v>
      </c>
      <c r="S292" s="8">
        <v>0.217</v>
      </c>
      <c r="T292" s="8">
        <v>0</v>
      </c>
      <c r="U292" s="8"/>
      <c r="V292" s="8"/>
      <c r="W292" s="8">
        <v>4.7E-2</v>
      </c>
      <c r="X292" s="25">
        <v>100.967</v>
      </c>
      <c r="Y292" s="8"/>
      <c r="Z292" s="8"/>
      <c r="AA292" s="8">
        <v>7.3918440676397804E-5</v>
      </c>
      <c r="AB292" s="8">
        <v>0</v>
      </c>
      <c r="AC292" s="8">
        <v>0</v>
      </c>
      <c r="AD292" s="8">
        <v>0</v>
      </c>
      <c r="AE292" s="8">
        <v>4.1045261225941304E-4</v>
      </c>
      <c r="AF292" s="8">
        <v>0</v>
      </c>
      <c r="AG292" s="8">
        <v>1.4279356355945084E-3</v>
      </c>
      <c r="AH292" s="8">
        <v>1.4513774770743898E-3</v>
      </c>
      <c r="AI292" s="8">
        <v>0</v>
      </c>
      <c r="AJ292" s="8">
        <v>0</v>
      </c>
      <c r="AK292" s="8">
        <v>3.0222069296406668E-4</v>
      </c>
      <c r="AL292" s="8">
        <v>6.9154349074520343E-3</v>
      </c>
      <c r="AM292" s="8">
        <v>0.98744026452516975</v>
      </c>
      <c r="AN292" s="8">
        <v>0</v>
      </c>
      <c r="AO292" s="8">
        <v>1.4630127293471028E-3</v>
      </c>
      <c r="AP292" s="8">
        <v>0</v>
      </c>
      <c r="AQ292" s="8">
        <v>0</v>
      </c>
      <c r="AR292" s="8">
        <v>0</v>
      </c>
      <c r="AS292" s="8">
        <f>SUM(Tabela2[[#This Row],[Mg15]:[U]])</f>
        <v>0.9994846170205377</v>
      </c>
    </row>
    <row r="293" spans="2:45" x14ac:dyDescent="0.25">
      <c r="B293" s="6" t="s">
        <v>348</v>
      </c>
      <c r="C293" s="9" t="s">
        <v>220</v>
      </c>
      <c r="D293" s="8"/>
      <c r="E293" s="8"/>
      <c r="F293" s="8"/>
      <c r="G293" s="8">
        <v>2.1000000000000001E-2</v>
      </c>
      <c r="H293" s="8">
        <v>7.0000000000000001E-3</v>
      </c>
      <c r="I293" s="8">
        <v>4.0000000000000001E-3</v>
      </c>
      <c r="J293" s="8">
        <v>3.4000000000000002E-2</v>
      </c>
      <c r="K293" s="8">
        <v>0</v>
      </c>
      <c r="L293" s="8">
        <v>3.7999999999999999E-2</v>
      </c>
      <c r="M293" s="8">
        <v>0.113</v>
      </c>
      <c r="N293" s="8"/>
      <c r="O293" s="8">
        <v>3.3000000000000002E-2</v>
      </c>
      <c r="P293" s="8">
        <v>0.56799999999999995</v>
      </c>
      <c r="Q293" s="8">
        <v>99.325000000000003</v>
      </c>
      <c r="R293" s="8">
        <v>0</v>
      </c>
      <c r="S293" s="8">
        <v>0.19</v>
      </c>
      <c r="T293" s="8">
        <v>0</v>
      </c>
      <c r="U293" s="8"/>
      <c r="V293" s="8"/>
      <c r="W293" s="8">
        <v>7.1999999999999995E-2</v>
      </c>
      <c r="X293" s="25">
        <v>100.405</v>
      </c>
      <c r="Y293" s="8"/>
      <c r="Z293" s="8"/>
      <c r="AA293" s="8">
        <v>7.8050586192837332E-4</v>
      </c>
      <c r="AB293" s="8">
        <v>2.0568475729619763E-4</v>
      </c>
      <c r="AC293" s="8">
        <v>0</v>
      </c>
      <c r="AD293" s="8">
        <v>1.0685170500400529E-4</v>
      </c>
      <c r="AE293" s="8">
        <v>7.3862229650005235E-4</v>
      </c>
      <c r="AF293" s="8">
        <v>0</v>
      </c>
      <c r="AG293" s="8">
        <v>8.0244890580454724E-4</v>
      </c>
      <c r="AH293" s="8">
        <v>2.3561061671043657E-3</v>
      </c>
      <c r="AI293" s="8">
        <v>0</v>
      </c>
      <c r="AJ293" s="8">
        <v>0</v>
      </c>
      <c r="AK293" s="8">
        <v>4.0117346682659989E-4</v>
      </c>
      <c r="AL293" s="8">
        <v>6.4020158169602794E-3</v>
      </c>
      <c r="AM293" s="8">
        <v>0.98725489703103153</v>
      </c>
      <c r="AN293" s="8">
        <v>0</v>
      </c>
      <c r="AO293" s="8">
        <v>1.2881784965388494E-3</v>
      </c>
      <c r="AP293" s="8">
        <v>0</v>
      </c>
      <c r="AQ293" s="8">
        <v>0</v>
      </c>
      <c r="AR293" s="8">
        <v>0</v>
      </c>
      <c r="AS293" s="8">
        <f>SUM(Tabela2[[#This Row],[Mg15]:[U]])</f>
        <v>1.0003364845049949</v>
      </c>
    </row>
    <row r="294" spans="2:45" x14ac:dyDescent="0.25">
      <c r="B294" s="6" t="s">
        <v>349</v>
      </c>
      <c r="C294" s="9" t="s">
        <v>220</v>
      </c>
      <c r="D294" s="8"/>
      <c r="E294" s="8"/>
      <c r="F294" s="8"/>
      <c r="G294" s="8">
        <v>0</v>
      </c>
      <c r="H294" s="8">
        <v>6.7000000000000004E-2</v>
      </c>
      <c r="I294" s="8">
        <v>1.9E-2</v>
      </c>
      <c r="J294" s="8">
        <v>7.0000000000000001E-3</v>
      </c>
      <c r="K294" s="8">
        <v>0</v>
      </c>
      <c r="L294" s="8">
        <v>0.217</v>
      </c>
      <c r="M294" s="8">
        <v>0.66400000000000003</v>
      </c>
      <c r="N294" s="8"/>
      <c r="O294" s="8">
        <v>0.16</v>
      </c>
      <c r="P294" s="8">
        <v>1.6140000000000001</v>
      </c>
      <c r="Q294" s="8">
        <v>93.346999999999994</v>
      </c>
      <c r="R294" s="8">
        <v>5.0000000000000001E-3</v>
      </c>
      <c r="S294" s="8">
        <v>3.4340000000000002</v>
      </c>
      <c r="T294" s="8">
        <v>0</v>
      </c>
      <c r="U294" s="8"/>
      <c r="V294" s="8"/>
      <c r="W294" s="8">
        <v>7.1999999999999995E-2</v>
      </c>
      <c r="X294" s="25">
        <v>99.605999999999995</v>
      </c>
      <c r="Y294" s="8"/>
      <c r="Z294" s="8"/>
      <c r="AA294" s="8">
        <v>0</v>
      </c>
      <c r="AB294" s="8">
        <v>1.9830965911307365E-3</v>
      </c>
      <c r="AC294" s="8">
        <v>0</v>
      </c>
      <c r="AD294" s="8">
        <v>5.1125793651139945E-4</v>
      </c>
      <c r="AE294" s="8">
        <v>1.5318157588440305E-4</v>
      </c>
      <c r="AF294" s="8">
        <v>0</v>
      </c>
      <c r="AG294" s="8">
        <v>4.6159226555442688E-3</v>
      </c>
      <c r="AH294" s="8">
        <v>1.394599447015888E-2</v>
      </c>
      <c r="AI294" s="8">
        <v>0</v>
      </c>
      <c r="AJ294" s="8">
        <v>0</v>
      </c>
      <c r="AK294" s="8">
        <v>1.9593103879732682E-3</v>
      </c>
      <c r="AL294" s="8">
        <v>1.8324702565911052E-2</v>
      </c>
      <c r="AM294" s="8">
        <v>0.93462218310573331</v>
      </c>
      <c r="AN294" s="8">
        <v>4.6642006462402369E-5</v>
      </c>
      <c r="AO294" s="8">
        <v>2.3452423707566332E-2</v>
      </c>
      <c r="AP294" s="8">
        <v>0</v>
      </c>
      <c r="AQ294" s="8">
        <v>0</v>
      </c>
      <c r="AR294" s="8">
        <v>0</v>
      </c>
      <c r="AS294" s="8">
        <f>SUM(Tabela2[[#This Row],[Mg15]:[U]])</f>
        <v>0.99961471500287602</v>
      </c>
    </row>
    <row r="295" spans="2:45" x14ac:dyDescent="0.25">
      <c r="B295" s="6" t="s">
        <v>350</v>
      </c>
      <c r="C295" s="9" t="s">
        <v>220</v>
      </c>
      <c r="D295" s="8"/>
      <c r="E295" s="8"/>
      <c r="F295" s="8"/>
      <c r="G295" s="8">
        <v>2.1000000000000001E-2</v>
      </c>
      <c r="H295" s="8">
        <v>0</v>
      </c>
      <c r="I295" s="8">
        <v>0</v>
      </c>
      <c r="J295" s="8">
        <v>1.2999999999999999E-2</v>
      </c>
      <c r="K295" s="8">
        <v>0</v>
      </c>
      <c r="L295" s="8">
        <v>3.0000000000000001E-3</v>
      </c>
      <c r="M295" s="8">
        <v>0.27500000000000002</v>
      </c>
      <c r="N295" s="8"/>
      <c r="O295" s="8">
        <v>5.3999999999999999E-2</v>
      </c>
      <c r="P295" s="8">
        <v>0.32</v>
      </c>
      <c r="Q295" s="8">
        <v>98.945999999999998</v>
      </c>
      <c r="R295" s="8">
        <v>0</v>
      </c>
      <c r="S295" s="8">
        <v>1.4219999999999999</v>
      </c>
      <c r="T295" s="8">
        <v>6.6000000000000003E-2</v>
      </c>
      <c r="U295" s="8"/>
      <c r="V295" s="8"/>
      <c r="W295" s="8">
        <v>5.5E-2</v>
      </c>
      <c r="X295" s="25">
        <v>101.175</v>
      </c>
      <c r="Y295" s="8"/>
      <c r="Z295" s="8"/>
      <c r="AA295" s="8">
        <v>7.7674307987007517E-4</v>
      </c>
      <c r="AB295" s="8">
        <v>0</v>
      </c>
      <c r="AC295" s="8">
        <v>0</v>
      </c>
      <c r="AD295" s="8">
        <v>0</v>
      </c>
      <c r="AE295" s="8">
        <v>2.8105290090691998E-4</v>
      </c>
      <c r="AF295" s="8">
        <v>0</v>
      </c>
      <c r="AG295" s="8">
        <v>6.3045816107649413E-5</v>
      </c>
      <c r="AH295" s="8">
        <v>5.7062438917509506E-3</v>
      </c>
      <c r="AI295" s="8">
        <v>0</v>
      </c>
      <c r="AJ295" s="8">
        <v>0</v>
      </c>
      <c r="AK295" s="8">
        <v>6.5330088284876566E-4</v>
      </c>
      <c r="AL295" s="8">
        <v>3.5893814083106605E-3</v>
      </c>
      <c r="AM295" s="8">
        <v>0.9787464245771792</v>
      </c>
      <c r="AN295" s="8">
        <v>0</v>
      </c>
      <c r="AO295" s="8">
        <v>9.5945202604370249E-3</v>
      </c>
      <c r="AP295" s="8">
        <v>4.2439425632860702E-4</v>
      </c>
      <c r="AQ295" s="8">
        <v>0</v>
      </c>
      <c r="AR295" s="8">
        <v>0</v>
      </c>
      <c r="AS295" s="8">
        <f>SUM(Tabela2[[#This Row],[Mg15]:[U]])</f>
        <v>0.99983510707373979</v>
      </c>
    </row>
    <row r="296" spans="2:45" x14ac:dyDescent="0.25">
      <c r="B296" s="6" t="s">
        <v>351</v>
      </c>
      <c r="C296" s="9" t="s">
        <v>220</v>
      </c>
      <c r="D296" s="8"/>
      <c r="E296" s="8"/>
      <c r="F296" s="8"/>
      <c r="G296" s="8">
        <v>5.0000000000000001E-3</v>
      </c>
      <c r="H296" s="8">
        <v>0</v>
      </c>
      <c r="I296" s="8">
        <v>1.2E-2</v>
      </c>
      <c r="J296" s="8">
        <v>2.4E-2</v>
      </c>
      <c r="K296" s="8">
        <v>0</v>
      </c>
      <c r="L296" s="8">
        <v>8.9999999999999993E-3</v>
      </c>
      <c r="M296" s="8">
        <v>0.12</v>
      </c>
      <c r="N296" s="8"/>
      <c r="O296" s="8">
        <v>8.5999999999999993E-2</v>
      </c>
      <c r="P296" s="8">
        <v>0.11700000000000001</v>
      </c>
      <c r="Q296" s="8">
        <v>100.645</v>
      </c>
      <c r="R296" s="8">
        <v>0</v>
      </c>
      <c r="S296" s="8">
        <v>0.437</v>
      </c>
      <c r="T296" s="8">
        <v>0</v>
      </c>
      <c r="U296" s="8"/>
      <c r="V296" s="8"/>
      <c r="W296" s="8">
        <v>5.8000000000000003E-2</v>
      </c>
      <c r="X296" s="25">
        <v>101.51300000000001</v>
      </c>
      <c r="Y296" s="8"/>
      <c r="Z296" s="8"/>
      <c r="AA296" s="8">
        <v>1.8422042155745663E-4</v>
      </c>
      <c r="AB296" s="8">
        <v>0</v>
      </c>
      <c r="AC296" s="8">
        <v>0</v>
      </c>
      <c r="AD296" s="8">
        <v>3.1777051968687653E-4</v>
      </c>
      <c r="AE296" s="8">
        <v>5.1685132157438672E-4</v>
      </c>
      <c r="AF296" s="8">
        <v>0</v>
      </c>
      <c r="AG296" s="8">
        <v>1.8840273152658145E-4</v>
      </c>
      <c r="AH296" s="8">
        <v>2.4803247769748025E-3</v>
      </c>
      <c r="AI296" s="8">
        <v>0</v>
      </c>
      <c r="AJ296" s="8">
        <v>0</v>
      </c>
      <c r="AK296" s="8">
        <v>1.0364004811469151E-3</v>
      </c>
      <c r="AL296" s="8">
        <v>1.3072695996694504E-3</v>
      </c>
      <c r="AM296" s="8">
        <v>0.99168517327103067</v>
      </c>
      <c r="AN296" s="8">
        <v>0</v>
      </c>
      <c r="AO296" s="8">
        <v>2.9370732257456263E-3</v>
      </c>
      <c r="AP296" s="8">
        <v>0</v>
      </c>
      <c r="AQ296" s="8">
        <v>0</v>
      </c>
      <c r="AR296" s="8">
        <v>0</v>
      </c>
      <c r="AS296" s="8">
        <f>SUM(Tabela2[[#This Row],[Mg15]:[U]])</f>
        <v>1.0006534863489127</v>
      </c>
    </row>
    <row r="297" spans="2:45" x14ac:dyDescent="0.25">
      <c r="B297" s="6" t="s">
        <v>352</v>
      </c>
      <c r="C297" s="9" t="s">
        <v>220</v>
      </c>
      <c r="D297" s="8"/>
      <c r="E297" s="8"/>
      <c r="F297" s="8"/>
      <c r="G297" s="8">
        <v>1.7999999999999999E-2</v>
      </c>
      <c r="H297" s="8">
        <v>0</v>
      </c>
      <c r="I297" s="8">
        <v>3.7999999999999999E-2</v>
      </c>
      <c r="J297" s="8">
        <v>1.0999999999999999E-2</v>
      </c>
      <c r="K297" s="8">
        <v>0</v>
      </c>
      <c r="L297" s="8">
        <v>5.2999999999999999E-2</v>
      </c>
      <c r="M297" s="8">
        <v>0.31900000000000001</v>
      </c>
      <c r="N297" s="8"/>
      <c r="O297" s="8">
        <v>0.11799999999999999</v>
      </c>
      <c r="P297" s="8">
        <v>1.5760000000000001</v>
      </c>
      <c r="Q297" s="8">
        <v>97.102000000000004</v>
      </c>
      <c r="R297" s="8">
        <v>2.3E-2</v>
      </c>
      <c r="S297" s="8">
        <v>0.372</v>
      </c>
      <c r="T297" s="8">
        <v>0</v>
      </c>
      <c r="U297" s="8"/>
      <c r="V297" s="8"/>
      <c r="W297" s="8">
        <v>3.1E-2</v>
      </c>
      <c r="X297" s="25">
        <v>99.661000000000001</v>
      </c>
      <c r="Y297" s="8"/>
      <c r="Z297" s="8"/>
      <c r="AA297" s="8">
        <v>6.7093519202440625E-4</v>
      </c>
      <c r="AB297" s="8">
        <v>0</v>
      </c>
      <c r="AC297" s="8">
        <v>0</v>
      </c>
      <c r="AD297" s="8">
        <v>1.0180198691949601E-3</v>
      </c>
      <c r="AE297" s="8">
        <v>2.3965548555992912E-4</v>
      </c>
      <c r="AF297" s="8">
        <v>0</v>
      </c>
      <c r="AG297" s="8">
        <v>1.1224341066599904E-3</v>
      </c>
      <c r="AH297" s="8">
        <v>6.6704984605184467E-3</v>
      </c>
      <c r="AI297" s="8">
        <v>0</v>
      </c>
      <c r="AJ297" s="8">
        <v>0</v>
      </c>
      <c r="AK297" s="8">
        <v>1.438637781727516E-3</v>
      </c>
      <c r="AL297" s="8">
        <v>1.7814589233126434E-2</v>
      </c>
      <c r="AM297" s="8">
        <v>0.96794368477436565</v>
      </c>
      <c r="AN297" s="8">
        <v>2.1360983885403069E-4</v>
      </c>
      <c r="AO297" s="8">
        <v>2.5293945404499889E-3</v>
      </c>
      <c r="AP297" s="8">
        <v>0</v>
      </c>
      <c r="AQ297" s="8">
        <v>0</v>
      </c>
      <c r="AR297" s="8">
        <v>0</v>
      </c>
      <c r="AS297" s="8">
        <f>SUM(Tabela2[[#This Row],[Mg15]:[U]])</f>
        <v>0.99966145928248129</v>
      </c>
    </row>
    <row r="298" spans="2:45" x14ac:dyDescent="0.25">
      <c r="B298" s="6" t="s">
        <v>353</v>
      </c>
      <c r="C298" s="9" t="s">
        <v>220</v>
      </c>
      <c r="D298" s="8"/>
      <c r="E298" s="8"/>
      <c r="F298" s="8"/>
      <c r="G298" s="8">
        <v>3.0000000000000001E-3</v>
      </c>
      <c r="H298" s="8">
        <v>4.1000000000000002E-2</v>
      </c>
      <c r="I298" s="8">
        <v>8.0000000000000002E-3</v>
      </c>
      <c r="J298" s="8">
        <v>1.2E-2</v>
      </c>
      <c r="K298" s="8">
        <v>0</v>
      </c>
      <c r="L298" s="8">
        <v>0.43</v>
      </c>
      <c r="M298" s="8">
        <v>0.48799999999999999</v>
      </c>
      <c r="N298" s="8"/>
      <c r="O298" s="8">
        <v>0.32400000000000001</v>
      </c>
      <c r="P298" s="8">
        <v>1.6659999999999999</v>
      </c>
      <c r="Q298" s="8">
        <v>93.492999999999995</v>
      </c>
      <c r="R298" s="8">
        <v>0</v>
      </c>
      <c r="S298" s="8">
        <v>4.1609999999999996</v>
      </c>
      <c r="T298" s="8">
        <v>0</v>
      </c>
      <c r="U298" s="8"/>
      <c r="V298" s="8"/>
      <c r="W298" s="8">
        <v>5.0999999999999997E-2</v>
      </c>
      <c r="X298" s="25">
        <v>100.67700000000001</v>
      </c>
      <c r="Y298" s="8"/>
      <c r="Z298" s="8"/>
      <c r="AA298" s="8">
        <v>1.1118383854953802E-4</v>
      </c>
      <c r="AB298" s="8">
        <v>1.2012999523458032E-3</v>
      </c>
      <c r="AC298" s="8">
        <v>0</v>
      </c>
      <c r="AD298" s="8">
        <v>2.1309584740310112E-4</v>
      </c>
      <c r="AE298" s="8">
        <v>2.5994907534413879E-4</v>
      </c>
      <c r="AF298" s="8">
        <v>0</v>
      </c>
      <c r="AG298" s="8">
        <v>9.0545273047611622E-3</v>
      </c>
      <c r="AH298" s="8">
        <v>1.014611473493999E-2</v>
      </c>
      <c r="AI298" s="8">
        <v>0</v>
      </c>
      <c r="AJ298" s="8">
        <v>0</v>
      </c>
      <c r="AK298" s="8">
        <v>3.9275959762567307E-3</v>
      </c>
      <c r="AL298" s="8">
        <v>1.8724358116015943E-2</v>
      </c>
      <c r="AM298" s="8">
        <v>0.92664492825999289</v>
      </c>
      <c r="AN298" s="8">
        <v>0</v>
      </c>
      <c r="AO298" s="8">
        <v>2.8130904388108689E-2</v>
      </c>
      <c r="AP298" s="8">
        <v>0</v>
      </c>
      <c r="AQ298" s="8">
        <v>0</v>
      </c>
      <c r="AR298" s="8">
        <v>0</v>
      </c>
      <c r="AS298" s="8">
        <f>SUM(Tabela2[[#This Row],[Mg15]:[U]])</f>
        <v>0.99841395749371797</v>
      </c>
    </row>
    <row r="299" spans="2:45" x14ac:dyDescent="0.25">
      <c r="B299" s="6" t="s">
        <v>354</v>
      </c>
      <c r="C299" s="9" t="s">
        <v>220</v>
      </c>
      <c r="D299" s="8"/>
      <c r="E299" s="8"/>
      <c r="F299" s="8"/>
      <c r="G299" s="8">
        <v>1.2E-2</v>
      </c>
      <c r="H299" s="8">
        <v>0</v>
      </c>
      <c r="I299" s="8">
        <v>8.0000000000000002E-3</v>
      </c>
      <c r="J299" s="8">
        <v>1.7000000000000001E-2</v>
      </c>
      <c r="K299" s="8">
        <v>0</v>
      </c>
      <c r="L299" s="8">
        <v>8.0000000000000002E-3</v>
      </c>
      <c r="M299" s="8">
        <v>0</v>
      </c>
      <c r="N299" s="8"/>
      <c r="O299" s="8">
        <v>4.7E-2</v>
      </c>
      <c r="P299" s="8">
        <v>0</v>
      </c>
      <c r="Q299" s="8">
        <v>100.042</v>
      </c>
      <c r="R299" s="8">
        <v>0</v>
      </c>
      <c r="S299" s="8">
        <v>0</v>
      </c>
      <c r="T299" s="8">
        <v>0</v>
      </c>
      <c r="U299" s="8"/>
      <c r="V299" s="8"/>
      <c r="W299" s="8">
        <v>6.6000000000000003E-2</v>
      </c>
      <c r="X299" s="25">
        <v>100.2</v>
      </c>
      <c r="Y299" s="8"/>
      <c r="Z299" s="8"/>
      <c r="AA299" s="8">
        <v>4.479545081073486E-4</v>
      </c>
      <c r="AB299" s="8">
        <v>0</v>
      </c>
      <c r="AC299" s="8">
        <v>0</v>
      </c>
      <c r="AD299" s="8">
        <v>2.1463831153087002E-4</v>
      </c>
      <c r="AE299" s="8">
        <v>3.7092679656792143E-4</v>
      </c>
      <c r="AF299" s="8">
        <v>0</v>
      </c>
      <c r="AG299" s="8">
        <v>1.6967566919052712E-4</v>
      </c>
      <c r="AH299" s="8">
        <v>0</v>
      </c>
      <c r="AI299" s="8">
        <v>0</v>
      </c>
      <c r="AJ299" s="8">
        <v>0</v>
      </c>
      <c r="AK299" s="8">
        <v>5.7386787104226743E-4</v>
      </c>
      <c r="AL299" s="8">
        <v>0</v>
      </c>
      <c r="AM299" s="8">
        <v>0.99873180278711748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f>SUM(Tabela2[[#This Row],[Mg15]:[U]])</f>
        <v>1.0005088659435564</v>
      </c>
    </row>
    <row r="300" spans="2:45" x14ac:dyDescent="0.25">
      <c r="B300" s="6" t="s">
        <v>355</v>
      </c>
      <c r="C300" s="9" t="s">
        <v>220</v>
      </c>
      <c r="D300" s="8"/>
      <c r="E300" s="8"/>
      <c r="F300" s="8"/>
      <c r="G300" s="8">
        <v>8.0000000000000002E-3</v>
      </c>
      <c r="H300" s="8">
        <v>3.5000000000000003E-2</v>
      </c>
      <c r="I300" s="8">
        <v>1E-3</v>
      </c>
      <c r="J300" s="8">
        <v>2.9000000000000001E-2</v>
      </c>
      <c r="K300" s="8">
        <v>0</v>
      </c>
      <c r="L300" s="8">
        <v>8.7999999999999995E-2</v>
      </c>
      <c r="M300" s="8">
        <v>8.8999999999999996E-2</v>
      </c>
      <c r="N300" s="8"/>
      <c r="O300" s="8">
        <v>3.2000000000000001E-2</v>
      </c>
      <c r="P300" s="8">
        <v>1.177</v>
      </c>
      <c r="Q300" s="8">
        <v>98.328000000000003</v>
      </c>
      <c r="R300" s="8">
        <v>0</v>
      </c>
      <c r="S300" s="8">
        <v>0.26900000000000002</v>
      </c>
      <c r="T300" s="8">
        <v>0.09</v>
      </c>
      <c r="U300" s="8"/>
      <c r="V300" s="8"/>
      <c r="W300" s="8">
        <v>4.1000000000000002E-2</v>
      </c>
      <c r="X300" s="25">
        <v>100.187</v>
      </c>
      <c r="Y300" s="8"/>
      <c r="Z300" s="8"/>
      <c r="AA300" s="8">
        <v>2.9711818282408451E-4</v>
      </c>
      <c r="AB300" s="8">
        <v>1.0276719003436319E-3</v>
      </c>
      <c r="AC300" s="8">
        <v>0</v>
      </c>
      <c r="AD300" s="8">
        <v>2.6693396287575373E-5</v>
      </c>
      <c r="AE300" s="8">
        <v>6.2954077316859137E-4</v>
      </c>
      <c r="AF300" s="8">
        <v>0</v>
      </c>
      <c r="AG300" s="8">
        <v>1.856944114155301E-3</v>
      </c>
      <c r="AH300" s="8">
        <v>1.8543375298136289E-3</v>
      </c>
      <c r="AI300" s="8">
        <v>0</v>
      </c>
      <c r="AJ300" s="8">
        <v>0</v>
      </c>
      <c r="AK300" s="8">
        <v>3.8873228291566277E-4</v>
      </c>
      <c r="AL300" s="8">
        <v>1.3256450020268535E-2</v>
      </c>
      <c r="AM300" s="8">
        <v>0.97663053218746732</v>
      </c>
      <c r="AN300" s="8">
        <v>0</v>
      </c>
      <c r="AO300" s="8">
        <v>1.8224561733158086E-3</v>
      </c>
      <c r="AP300" s="8">
        <v>5.8109778064149538E-4</v>
      </c>
      <c r="AQ300" s="8">
        <v>0</v>
      </c>
      <c r="AR300" s="8">
        <v>0</v>
      </c>
      <c r="AS300" s="8">
        <f>SUM(Tabela2[[#This Row],[Mg15]:[U]])</f>
        <v>0.99837157434120161</v>
      </c>
    </row>
    <row r="301" spans="2:45" x14ac:dyDescent="0.25">
      <c r="B301" s="6" t="s">
        <v>356</v>
      </c>
      <c r="C301" s="9" t="s">
        <v>220</v>
      </c>
      <c r="D301" s="8"/>
      <c r="E301" s="8"/>
      <c r="F301" s="8"/>
      <c r="G301" s="8">
        <v>7.0000000000000001E-3</v>
      </c>
      <c r="H301" s="8">
        <v>2E-3</v>
      </c>
      <c r="I301" s="8">
        <v>0</v>
      </c>
      <c r="J301" s="8">
        <v>2.1000000000000001E-2</v>
      </c>
      <c r="K301" s="8">
        <v>0</v>
      </c>
      <c r="L301" s="8">
        <v>9.0999999999999998E-2</v>
      </c>
      <c r="M301" s="8">
        <v>8.5000000000000006E-2</v>
      </c>
      <c r="N301" s="8"/>
      <c r="O301" s="8">
        <v>1.9E-2</v>
      </c>
      <c r="P301" s="8">
        <v>0.191</v>
      </c>
      <c r="Q301" s="8">
        <v>98.822000000000003</v>
      </c>
      <c r="R301" s="8">
        <v>0</v>
      </c>
      <c r="S301" s="8">
        <v>1.383</v>
      </c>
      <c r="T301" s="8">
        <v>4.3999999999999997E-2</v>
      </c>
      <c r="U301" s="8"/>
      <c r="V301" s="8"/>
      <c r="W301" s="8">
        <v>4.8000000000000001E-2</v>
      </c>
      <c r="X301" s="25">
        <v>100.71299999999999</v>
      </c>
      <c r="Y301" s="8"/>
      <c r="Z301" s="8"/>
      <c r="AA301" s="8">
        <v>2.6024989869221173E-4</v>
      </c>
      <c r="AB301" s="8">
        <v>5.8785432656948124E-5</v>
      </c>
      <c r="AC301" s="8">
        <v>0</v>
      </c>
      <c r="AD301" s="8">
        <v>0</v>
      </c>
      <c r="AE301" s="8">
        <v>4.5635041076566178E-4</v>
      </c>
      <c r="AF301" s="8">
        <v>0</v>
      </c>
      <c r="AG301" s="8">
        <v>1.9222542934701824E-3</v>
      </c>
      <c r="AH301" s="8">
        <v>1.7728459230390006E-3</v>
      </c>
      <c r="AI301" s="8">
        <v>0</v>
      </c>
      <c r="AJ301" s="8">
        <v>0</v>
      </c>
      <c r="AK301" s="8">
        <v>2.3105082167093984E-4</v>
      </c>
      <c r="AL301" s="8">
        <v>2.1534630731160323E-3</v>
      </c>
      <c r="AM301" s="8">
        <v>0.98256211905455915</v>
      </c>
      <c r="AN301" s="8">
        <v>0</v>
      </c>
      <c r="AO301" s="8">
        <v>9.3795127715757959E-3</v>
      </c>
      <c r="AP301" s="8">
        <v>2.8438891849168739E-4</v>
      </c>
      <c r="AQ301" s="8">
        <v>0</v>
      </c>
      <c r="AR301" s="8">
        <v>0</v>
      </c>
      <c r="AS301" s="8">
        <f>SUM(Tabela2[[#This Row],[Mg15]:[U]])</f>
        <v>0.99908102059803761</v>
      </c>
    </row>
    <row r="302" spans="2:45" x14ac:dyDescent="0.25">
      <c r="B302" s="6" t="s">
        <v>357</v>
      </c>
      <c r="C302" s="9" t="s">
        <v>220</v>
      </c>
      <c r="D302" s="8"/>
      <c r="E302" s="8"/>
      <c r="F302" s="8"/>
      <c r="G302" s="8">
        <v>0.02</v>
      </c>
      <c r="H302" s="8">
        <v>3.4000000000000002E-2</v>
      </c>
      <c r="I302" s="8">
        <v>8.0000000000000002E-3</v>
      </c>
      <c r="J302" s="8">
        <v>1.9E-2</v>
      </c>
      <c r="K302" s="8">
        <v>0</v>
      </c>
      <c r="L302" s="8">
        <v>0.27700000000000002</v>
      </c>
      <c r="M302" s="8">
        <v>0.22900000000000001</v>
      </c>
      <c r="N302" s="8"/>
      <c r="O302" s="8">
        <v>0.223</v>
      </c>
      <c r="P302" s="8">
        <v>1.2969999999999999</v>
      </c>
      <c r="Q302" s="8">
        <v>96.561999999999998</v>
      </c>
      <c r="R302" s="8">
        <v>0</v>
      </c>
      <c r="S302" s="8">
        <v>2.883</v>
      </c>
      <c r="T302" s="8">
        <v>3.5999999999999997E-2</v>
      </c>
      <c r="U302" s="8"/>
      <c r="V302" s="8"/>
      <c r="W302" s="8">
        <v>6.0999999999999999E-2</v>
      </c>
      <c r="X302" s="25">
        <v>101.649</v>
      </c>
      <c r="Y302" s="8"/>
      <c r="Z302" s="8"/>
      <c r="AA302" s="8">
        <v>7.3422905297950954E-4</v>
      </c>
      <c r="AB302" s="8">
        <v>9.867966825551004E-4</v>
      </c>
      <c r="AC302" s="8">
        <v>0</v>
      </c>
      <c r="AD302" s="8">
        <v>2.1108440436188084E-4</v>
      </c>
      <c r="AE302" s="8">
        <v>4.0770101484083533E-4</v>
      </c>
      <c r="AF302" s="8">
        <v>0</v>
      </c>
      <c r="AG302" s="8">
        <v>5.7777434891299901E-3</v>
      </c>
      <c r="AH302" s="8">
        <v>4.7162475227197831E-3</v>
      </c>
      <c r="AI302" s="8">
        <v>0</v>
      </c>
      <c r="AJ302" s="8">
        <v>0</v>
      </c>
      <c r="AK302" s="8">
        <v>2.6777363855424231E-3</v>
      </c>
      <c r="AL302" s="8">
        <v>1.4439530697236561E-2</v>
      </c>
      <c r="AM302" s="8">
        <v>0.94802910455461764</v>
      </c>
      <c r="AN302" s="8">
        <v>0</v>
      </c>
      <c r="AO302" s="8">
        <v>1.9306865978049034E-2</v>
      </c>
      <c r="AP302" s="8">
        <v>2.2975847206039904E-4</v>
      </c>
      <c r="AQ302" s="8">
        <v>0</v>
      </c>
      <c r="AR302" s="8">
        <v>0</v>
      </c>
      <c r="AS302" s="8">
        <f>SUM(Tabela2[[#This Row],[Mg15]:[U]])</f>
        <v>0.99751679825409312</v>
      </c>
    </row>
    <row r="303" spans="2:45" x14ac:dyDescent="0.25">
      <c r="B303" s="6" t="s">
        <v>358</v>
      </c>
      <c r="C303" s="9" t="s">
        <v>220</v>
      </c>
      <c r="D303" s="8"/>
      <c r="E303" s="8"/>
      <c r="F303" s="8"/>
      <c r="G303" s="8">
        <v>8.0000000000000002E-3</v>
      </c>
      <c r="H303" s="8">
        <v>2.5000000000000001E-2</v>
      </c>
      <c r="I303" s="8">
        <v>1.0999999999999999E-2</v>
      </c>
      <c r="J303" s="8">
        <v>1.4E-2</v>
      </c>
      <c r="K303" s="8">
        <v>0</v>
      </c>
      <c r="L303" s="8">
        <v>0.155</v>
      </c>
      <c r="M303" s="8">
        <v>7.4999999999999997E-2</v>
      </c>
      <c r="N303" s="8"/>
      <c r="O303" s="8">
        <v>0.11899999999999999</v>
      </c>
      <c r="P303" s="8">
        <v>0.61299999999999999</v>
      </c>
      <c r="Q303" s="8">
        <v>98.795000000000002</v>
      </c>
      <c r="R303" s="8">
        <v>0</v>
      </c>
      <c r="S303" s="8">
        <v>1</v>
      </c>
      <c r="T303" s="8">
        <v>0</v>
      </c>
      <c r="U303" s="8"/>
      <c r="V303" s="8"/>
      <c r="W303" s="8">
        <v>7.0000000000000007E-2</v>
      </c>
      <c r="X303" s="25">
        <v>100.88500000000001</v>
      </c>
      <c r="Y303" s="8"/>
      <c r="Z303" s="8"/>
      <c r="AA303" s="8">
        <v>2.9613974680883114E-4</v>
      </c>
      <c r="AB303" s="8">
        <v>7.3163406243083502E-4</v>
      </c>
      <c r="AC303" s="8">
        <v>0</v>
      </c>
      <c r="AD303" s="8">
        <v>2.9266041873397391E-4</v>
      </c>
      <c r="AE303" s="8">
        <v>3.0291541272943663E-4</v>
      </c>
      <c r="AF303" s="8">
        <v>0</v>
      </c>
      <c r="AG303" s="8">
        <v>3.2599829606012164E-3</v>
      </c>
      <c r="AH303" s="8">
        <v>1.5574980632556943E-3</v>
      </c>
      <c r="AI303" s="8">
        <v>0</v>
      </c>
      <c r="AJ303" s="8">
        <v>0</v>
      </c>
      <c r="AK303" s="8">
        <v>1.4408376965773994E-3</v>
      </c>
      <c r="AL303" s="8">
        <v>6.8814303877665906E-3</v>
      </c>
      <c r="AM303" s="8">
        <v>0.97803754714438618</v>
      </c>
      <c r="AN303" s="8">
        <v>0</v>
      </c>
      <c r="AO303" s="8">
        <v>6.7526195786065009E-3</v>
      </c>
      <c r="AP303" s="8">
        <v>0</v>
      </c>
      <c r="AQ303" s="8">
        <v>0</v>
      </c>
      <c r="AR303" s="8">
        <v>0</v>
      </c>
      <c r="AS303" s="8">
        <f>SUM(Tabela2[[#This Row],[Mg15]:[U]])</f>
        <v>0.99955326547189671</v>
      </c>
    </row>
    <row r="304" spans="2:45" x14ac:dyDescent="0.25">
      <c r="B304" s="6" t="s">
        <v>359</v>
      </c>
      <c r="C304" s="9" t="s">
        <v>220</v>
      </c>
      <c r="D304" s="8"/>
      <c r="E304" s="8"/>
      <c r="F304" s="8"/>
      <c r="G304" s="8">
        <v>6.0000000000000001E-3</v>
      </c>
      <c r="H304" s="8">
        <v>2.5999999999999999E-2</v>
      </c>
      <c r="I304" s="8">
        <v>0</v>
      </c>
      <c r="J304" s="8">
        <v>2.1999999999999999E-2</v>
      </c>
      <c r="K304" s="8">
        <v>0</v>
      </c>
      <c r="L304" s="8">
        <v>0.247</v>
      </c>
      <c r="M304" s="8">
        <v>0.13300000000000001</v>
      </c>
      <c r="N304" s="8"/>
      <c r="O304" s="8">
        <v>0.28100000000000003</v>
      </c>
      <c r="P304" s="8">
        <v>0.98599999999999999</v>
      </c>
      <c r="Q304" s="8">
        <v>97.025000000000006</v>
      </c>
      <c r="R304" s="8">
        <v>0</v>
      </c>
      <c r="S304" s="8">
        <v>1.982</v>
      </c>
      <c r="T304" s="8">
        <v>8.3000000000000004E-2</v>
      </c>
      <c r="U304" s="8"/>
      <c r="V304" s="8"/>
      <c r="W304" s="8">
        <v>6.5000000000000002E-2</v>
      </c>
      <c r="X304" s="25">
        <v>100.85599999999999</v>
      </c>
      <c r="Y304" s="8"/>
      <c r="Z304" s="8"/>
      <c r="AA304" s="8">
        <v>2.2203791308099215E-4</v>
      </c>
      <c r="AB304" s="8">
        <v>7.6067024525245568E-4</v>
      </c>
      <c r="AC304" s="8">
        <v>0</v>
      </c>
      <c r="AD304" s="8">
        <v>0</v>
      </c>
      <c r="AE304" s="8">
        <v>4.7586656211829302E-4</v>
      </c>
      <c r="AF304" s="8">
        <v>0</v>
      </c>
      <c r="AG304" s="8">
        <v>5.1933758947841063E-3</v>
      </c>
      <c r="AH304" s="8">
        <v>2.7611313405766368E-3</v>
      </c>
      <c r="AI304" s="8">
        <v>0</v>
      </c>
      <c r="AJ304" s="8">
        <v>0</v>
      </c>
      <c r="AK304" s="8">
        <v>3.4012894620946942E-3</v>
      </c>
      <c r="AL304" s="8">
        <v>1.1065329073301393E-2</v>
      </c>
      <c r="AM304" s="8">
        <v>0.96022583444343101</v>
      </c>
      <c r="AN304" s="8">
        <v>0</v>
      </c>
      <c r="AO304" s="8">
        <v>1.3379660893600374E-2</v>
      </c>
      <c r="AP304" s="8">
        <v>5.3397563739888975E-4</v>
      </c>
      <c r="AQ304" s="8">
        <v>0</v>
      </c>
      <c r="AR304" s="8">
        <v>0</v>
      </c>
      <c r="AS304" s="8">
        <f>SUM(Tabela2[[#This Row],[Mg15]:[U]])</f>
        <v>0.99801917146563879</v>
      </c>
    </row>
    <row r="305" spans="1:45" x14ac:dyDescent="0.25">
      <c r="B305" s="6" t="s">
        <v>360</v>
      </c>
      <c r="C305" s="9" t="s">
        <v>220</v>
      </c>
      <c r="D305" s="8"/>
      <c r="E305" s="8"/>
      <c r="F305" s="8"/>
      <c r="G305" s="8">
        <v>2.1000000000000001E-2</v>
      </c>
      <c r="H305" s="8">
        <v>0</v>
      </c>
      <c r="I305" s="8">
        <v>0</v>
      </c>
      <c r="J305" s="8">
        <v>2.1000000000000001E-2</v>
      </c>
      <c r="K305" s="8">
        <v>0</v>
      </c>
      <c r="L305" s="8">
        <v>5.0000000000000001E-3</v>
      </c>
      <c r="M305" s="8">
        <v>1.6E-2</v>
      </c>
      <c r="N305" s="8"/>
      <c r="O305" s="8">
        <v>3.5999999999999997E-2</v>
      </c>
      <c r="P305" s="8">
        <v>0</v>
      </c>
      <c r="Q305" s="8">
        <v>99.935000000000002</v>
      </c>
      <c r="R305" s="8">
        <v>0</v>
      </c>
      <c r="S305" s="8">
        <v>0</v>
      </c>
      <c r="T305" s="8">
        <v>0</v>
      </c>
      <c r="U305" s="8"/>
      <c r="V305" s="8"/>
      <c r="W305" s="8">
        <v>3.5999999999999997E-2</v>
      </c>
      <c r="X305" s="25">
        <v>100.07</v>
      </c>
      <c r="Y305" s="8"/>
      <c r="Z305" s="8"/>
      <c r="AA305" s="8">
        <v>7.8465848833127281E-4</v>
      </c>
      <c r="AB305" s="8">
        <v>0</v>
      </c>
      <c r="AC305" s="8">
        <v>0</v>
      </c>
      <c r="AD305" s="8">
        <v>0</v>
      </c>
      <c r="AE305" s="8">
        <v>4.5863511091984085E-4</v>
      </c>
      <c r="AF305" s="8">
        <v>0</v>
      </c>
      <c r="AG305" s="8">
        <v>1.061471419243591E-4</v>
      </c>
      <c r="AH305" s="8">
        <v>3.353828904539886E-4</v>
      </c>
      <c r="AI305" s="8">
        <v>0</v>
      </c>
      <c r="AJ305" s="8">
        <v>0</v>
      </c>
      <c r="AK305" s="8">
        <v>4.3997223487534932E-4</v>
      </c>
      <c r="AL305" s="8">
        <v>0</v>
      </c>
      <c r="AM305" s="8">
        <v>0.99860295717157999</v>
      </c>
      <c r="AN305" s="8">
        <v>0</v>
      </c>
      <c r="AO305" s="8">
        <v>0</v>
      </c>
      <c r="AP305" s="8">
        <v>0</v>
      </c>
      <c r="AQ305" s="8">
        <v>0</v>
      </c>
      <c r="AR305" s="8">
        <v>0</v>
      </c>
      <c r="AS305" s="8">
        <f>SUM(Tabela2[[#This Row],[Mg15]:[U]])</f>
        <v>1.0007277530380847</v>
      </c>
    </row>
    <row r="306" spans="1:45" x14ac:dyDescent="0.25">
      <c r="B306" s="6" t="s">
        <v>361</v>
      </c>
      <c r="C306" s="9" t="s">
        <v>220</v>
      </c>
      <c r="D306" s="8"/>
      <c r="E306" s="8"/>
      <c r="F306" s="8"/>
      <c r="G306" s="8">
        <v>1.2999999999999999E-2</v>
      </c>
      <c r="H306" s="8">
        <v>8.7999999999999995E-2</v>
      </c>
      <c r="I306" s="8">
        <v>1.4E-2</v>
      </c>
      <c r="J306" s="8">
        <v>1.4999999999999999E-2</v>
      </c>
      <c r="K306" s="8">
        <v>0</v>
      </c>
      <c r="L306" s="8">
        <v>0.40100000000000002</v>
      </c>
      <c r="M306" s="8">
        <v>0.46400000000000002</v>
      </c>
      <c r="N306" s="8"/>
      <c r="O306" s="8">
        <v>0.22500000000000001</v>
      </c>
      <c r="P306" s="8">
        <v>2.1080000000000001</v>
      </c>
      <c r="Q306" s="8">
        <v>91.972999999999999</v>
      </c>
      <c r="R306" s="8">
        <v>0</v>
      </c>
      <c r="S306" s="8">
        <v>3.0270000000000001</v>
      </c>
      <c r="T306" s="8">
        <v>0</v>
      </c>
      <c r="U306" s="8"/>
      <c r="V306" s="8"/>
      <c r="W306" s="8">
        <v>6.4000000000000001E-2</v>
      </c>
      <c r="X306" s="25">
        <v>98.391999999999996</v>
      </c>
      <c r="Y306" s="8"/>
      <c r="Z306" s="8"/>
      <c r="AA306" s="8">
        <v>4.9105148000911465E-4</v>
      </c>
      <c r="AB306" s="8">
        <v>2.6279284603294407E-3</v>
      </c>
      <c r="AC306" s="8">
        <v>0</v>
      </c>
      <c r="AD306" s="8">
        <v>3.8008112111023338E-4</v>
      </c>
      <c r="AE306" s="8">
        <v>3.3117805636832673E-4</v>
      </c>
      <c r="AF306" s="8">
        <v>0</v>
      </c>
      <c r="AG306" s="8">
        <v>8.6060717554336079E-3</v>
      </c>
      <c r="AH306" s="8">
        <v>9.8324374146264229E-3</v>
      </c>
      <c r="AI306" s="8">
        <v>0</v>
      </c>
      <c r="AJ306" s="8">
        <v>0</v>
      </c>
      <c r="AK306" s="8">
        <v>2.7798897831019884E-3</v>
      </c>
      <c r="AL306" s="8">
        <v>2.4147146180505879E-2</v>
      </c>
      <c r="AM306" s="8">
        <v>0.92909018710182389</v>
      </c>
      <c r="AN306" s="8">
        <v>0</v>
      </c>
      <c r="AO306" s="8">
        <v>2.0857471693063068E-2</v>
      </c>
      <c r="AP306" s="8">
        <v>0</v>
      </c>
      <c r="AQ306" s="8">
        <v>0</v>
      </c>
      <c r="AR306" s="8">
        <v>0</v>
      </c>
      <c r="AS306" s="8">
        <f>SUM(Tabela2[[#This Row],[Mg15]:[U]])</f>
        <v>0.99914344304637204</v>
      </c>
    </row>
    <row r="307" spans="1:45" x14ac:dyDescent="0.25">
      <c r="B307" s="6" t="s">
        <v>362</v>
      </c>
      <c r="C307" s="9" t="s">
        <v>220</v>
      </c>
      <c r="D307" s="8"/>
      <c r="E307" s="8"/>
      <c r="F307" s="8"/>
      <c r="G307" s="8">
        <v>3.0000000000000001E-3</v>
      </c>
      <c r="H307" s="8">
        <v>0</v>
      </c>
      <c r="I307" s="8">
        <v>1.7000000000000001E-2</v>
      </c>
      <c r="J307" s="8">
        <v>0.03</v>
      </c>
      <c r="K307" s="8">
        <v>0</v>
      </c>
      <c r="L307" s="8">
        <v>0.08</v>
      </c>
      <c r="M307" s="8">
        <v>0.14399999999999999</v>
      </c>
      <c r="N307" s="8"/>
      <c r="O307" s="8">
        <v>0.11600000000000001</v>
      </c>
      <c r="P307" s="8">
        <v>0.17899999999999999</v>
      </c>
      <c r="Q307" s="8">
        <v>97.430999999999997</v>
      </c>
      <c r="R307" s="8">
        <v>0</v>
      </c>
      <c r="S307" s="8">
        <v>1.9470000000000001</v>
      </c>
      <c r="T307" s="8">
        <v>0</v>
      </c>
      <c r="U307" s="8"/>
      <c r="V307" s="8"/>
      <c r="W307" s="8">
        <v>6.2E-2</v>
      </c>
      <c r="X307" s="25">
        <v>100.009</v>
      </c>
      <c r="Y307" s="8"/>
      <c r="Z307" s="8"/>
      <c r="AA307" s="8">
        <v>1.1240237243069372E-4</v>
      </c>
      <c r="AB307" s="8">
        <v>0</v>
      </c>
      <c r="AC307" s="8">
        <v>0</v>
      </c>
      <c r="AD307" s="8">
        <v>4.5779151107651253E-4</v>
      </c>
      <c r="AE307" s="8">
        <v>6.5699505344087982E-4</v>
      </c>
      <c r="AF307" s="8">
        <v>0</v>
      </c>
      <c r="AG307" s="8">
        <v>1.7030254113402407E-3</v>
      </c>
      <c r="AH307" s="8">
        <v>3.0267479248346604E-3</v>
      </c>
      <c r="AI307" s="8">
        <v>0</v>
      </c>
      <c r="AJ307" s="8">
        <v>0</v>
      </c>
      <c r="AK307" s="8">
        <v>1.421587511428879E-3</v>
      </c>
      <c r="AL307" s="8">
        <v>2.0338493768671793E-3</v>
      </c>
      <c r="AM307" s="8">
        <v>0.97625940685767887</v>
      </c>
      <c r="AN307" s="8">
        <v>0</v>
      </c>
      <c r="AO307" s="8">
        <v>1.3307171207909255E-2</v>
      </c>
      <c r="AP307" s="8">
        <v>0</v>
      </c>
      <c r="AQ307" s="8">
        <v>0</v>
      </c>
      <c r="AR307" s="8">
        <v>0</v>
      </c>
      <c r="AS307" s="8">
        <f>SUM(Tabela2[[#This Row],[Mg15]:[U]])</f>
        <v>0.99897897722700713</v>
      </c>
    </row>
    <row r="308" spans="1:45" x14ac:dyDescent="0.25">
      <c r="B308" s="6" t="s">
        <v>363</v>
      </c>
      <c r="C308" s="9" t="s">
        <v>220</v>
      </c>
      <c r="D308" s="8"/>
      <c r="E308" s="8"/>
      <c r="F308" s="8"/>
      <c r="G308" s="8">
        <v>6.0000000000000001E-3</v>
      </c>
      <c r="H308" s="8">
        <v>0</v>
      </c>
      <c r="I308" s="8">
        <v>4.0000000000000001E-3</v>
      </c>
      <c r="J308" s="8">
        <v>7.0000000000000001E-3</v>
      </c>
      <c r="K308" s="8">
        <v>3.5000000000000003E-2</v>
      </c>
      <c r="L308" s="8">
        <v>0</v>
      </c>
      <c r="M308" s="8">
        <v>3.9E-2</v>
      </c>
      <c r="N308" s="8"/>
      <c r="O308" s="8">
        <v>5.0000000000000001E-3</v>
      </c>
      <c r="P308" s="8">
        <v>0.09</v>
      </c>
      <c r="Q308" s="8">
        <v>100.21599999999999</v>
      </c>
      <c r="R308" s="8">
        <v>0</v>
      </c>
      <c r="S308" s="8">
        <v>0.38200000000000001</v>
      </c>
      <c r="T308" s="8">
        <v>0</v>
      </c>
      <c r="U308" s="8"/>
      <c r="V308" s="8"/>
      <c r="W308" s="8">
        <v>5.6000000000000001E-2</v>
      </c>
      <c r="X308" s="25">
        <v>100.84</v>
      </c>
      <c r="Y308" s="8"/>
      <c r="Z308" s="8"/>
      <c r="AA308" s="8">
        <v>2.2255226654111545E-4</v>
      </c>
      <c r="AB308" s="8">
        <v>0</v>
      </c>
      <c r="AC308" s="8">
        <v>0</v>
      </c>
      <c r="AD308" s="8">
        <v>1.0663637010726522E-4</v>
      </c>
      <c r="AE308" s="8">
        <v>1.5176283584495675E-4</v>
      </c>
      <c r="AF308" s="8">
        <v>6.5514952375378584E-4</v>
      </c>
      <c r="AG308" s="8">
        <v>0</v>
      </c>
      <c r="AH308" s="8">
        <v>8.1153063029642202E-4</v>
      </c>
      <c r="AI308" s="8">
        <v>0</v>
      </c>
      <c r="AJ308" s="8">
        <v>0</v>
      </c>
      <c r="AK308" s="8">
        <v>6.0661362802309659E-5</v>
      </c>
      <c r="AL308" s="8">
        <v>1.0123596181998433E-3</v>
      </c>
      <c r="AM308" s="8">
        <v>0.9941036860946787</v>
      </c>
      <c r="AN308" s="8">
        <v>0</v>
      </c>
      <c r="AO308" s="8">
        <v>2.5846973885273712E-3</v>
      </c>
      <c r="AP308" s="8">
        <v>0</v>
      </c>
      <c r="AQ308" s="8">
        <v>0</v>
      </c>
      <c r="AR308" s="8">
        <v>0</v>
      </c>
      <c r="AS308" s="8">
        <f>SUM(Tabela2[[#This Row],[Mg15]:[U]])</f>
        <v>0.99970903609075179</v>
      </c>
    </row>
    <row r="309" spans="1:45" x14ac:dyDescent="0.25">
      <c r="B309" s="6" t="s">
        <v>364</v>
      </c>
      <c r="C309" s="9" t="s">
        <v>220</v>
      </c>
      <c r="D309" s="8"/>
      <c r="E309" s="8"/>
      <c r="F309" s="8"/>
      <c r="G309" s="8">
        <v>8.0000000000000002E-3</v>
      </c>
      <c r="H309" s="8">
        <v>0</v>
      </c>
      <c r="I309" s="8">
        <v>7.0000000000000001E-3</v>
      </c>
      <c r="J309" s="8">
        <v>2.5000000000000001E-2</v>
      </c>
      <c r="K309" s="8">
        <v>0</v>
      </c>
      <c r="L309" s="8">
        <v>1.2E-2</v>
      </c>
      <c r="M309" s="8">
        <v>0</v>
      </c>
      <c r="N309" s="8"/>
      <c r="O309" s="8">
        <v>2.5999999999999999E-2</v>
      </c>
      <c r="P309" s="8">
        <v>1.7000000000000001E-2</v>
      </c>
      <c r="Q309" s="8">
        <v>99.528000000000006</v>
      </c>
      <c r="R309" s="8">
        <v>0</v>
      </c>
      <c r="S309" s="8">
        <v>0</v>
      </c>
      <c r="T309" s="8">
        <v>0</v>
      </c>
      <c r="U309" s="8"/>
      <c r="V309" s="8"/>
      <c r="W309" s="8">
        <v>0.03</v>
      </c>
      <c r="X309" s="25">
        <v>99.653000000000006</v>
      </c>
      <c r="Y309" s="8"/>
      <c r="Z309" s="8"/>
      <c r="AA309" s="8">
        <v>3.0015570145673268E-4</v>
      </c>
      <c r="AB309" s="8">
        <v>0</v>
      </c>
      <c r="AC309" s="8">
        <v>0</v>
      </c>
      <c r="AD309" s="8">
        <v>1.8876403010960997E-4</v>
      </c>
      <c r="AE309" s="8">
        <v>5.4825580761413409E-4</v>
      </c>
      <c r="AF309" s="8">
        <v>0</v>
      </c>
      <c r="AG309" s="8">
        <v>2.5580838414308702E-4</v>
      </c>
      <c r="AH309" s="8">
        <v>0</v>
      </c>
      <c r="AI309" s="8">
        <v>0</v>
      </c>
      <c r="AJ309" s="8">
        <v>0</v>
      </c>
      <c r="AK309" s="8">
        <v>3.190739475553744E-4</v>
      </c>
      <c r="AL309" s="8">
        <v>1.9342698582105913E-4</v>
      </c>
      <c r="AM309" s="8">
        <v>0.99865558640660301</v>
      </c>
      <c r="AN309" s="8">
        <v>0</v>
      </c>
      <c r="AO309" s="8">
        <v>0</v>
      </c>
      <c r="AP309" s="8">
        <v>0</v>
      </c>
      <c r="AQ309" s="8">
        <v>0</v>
      </c>
      <c r="AR309" s="8">
        <v>0</v>
      </c>
      <c r="AS309" s="8">
        <f>SUM(Tabela2[[#This Row],[Mg15]:[U]])</f>
        <v>1.0004610712633031</v>
      </c>
    </row>
    <row r="310" spans="1:45" x14ac:dyDescent="0.25">
      <c r="B310" s="6" t="s">
        <v>365</v>
      </c>
      <c r="C310" s="9" t="s">
        <v>220</v>
      </c>
      <c r="D310" s="8"/>
      <c r="E310" s="8"/>
      <c r="F310" s="8"/>
      <c r="G310" s="8">
        <v>2.5999999999999999E-2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0.01</v>
      </c>
      <c r="N310" s="8"/>
      <c r="O310" s="8">
        <v>2.1000000000000001E-2</v>
      </c>
      <c r="P310" s="8">
        <v>2.7E-2</v>
      </c>
      <c r="Q310" s="8">
        <v>99.614999999999995</v>
      </c>
      <c r="R310" s="8">
        <v>0</v>
      </c>
      <c r="S310" s="8">
        <v>0.35399999999999998</v>
      </c>
      <c r="T310" s="8">
        <v>0</v>
      </c>
      <c r="U310" s="8"/>
      <c r="V310" s="8"/>
      <c r="W310" s="8">
        <v>6.6000000000000003E-2</v>
      </c>
      <c r="X310" s="25">
        <v>100.119</v>
      </c>
      <c r="Y310" s="8"/>
      <c r="Z310" s="8"/>
      <c r="AA310" s="8">
        <v>9.7182106950953191E-4</v>
      </c>
      <c r="AB310" s="8">
        <v>0</v>
      </c>
      <c r="AC310" s="8">
        <v>0</v>
      </c>
      <c r="AD310" s="8">
        <v>0</v>
      </c>
      <c r="AE310" s="8">
        <v>0</v>
      </c>
      <c r="AF310" s="8">
        <v>0</v>
      </c>
      <c r="AG310" s="8">
        <v>0</v>
      </c>
      <c r="AH310" s="8">
        <v>2.0968748013302672E-4</v>
      </c>
      <c r="AI310" s="8">
        <v>0</v>
      </c>
      <c r="AJ310" s="8">
        <v>0</v>
      </c>
      <c r="AK310" s="8">
        <v>2.5674006364979023E-4</v>
      </c>
      <c r="AL310" s="8">
        <v>3.0604709348300009E-4</v>
      </c>
      <c r="AM310" s="8">
        <v>0.99575283218751631</v>
      </c>
      <c r="AN310" s="8">
        <v>0</v>
      </c>
      <c r="AO310" s="8">
        <v>2.4136916857270549E-3</v>
      </c>
      <c r="AP310" s="8">
        <v>0</v>
      </c>
      <c r="AQ310" s="8">
        <v>0</v>
      </c>
      <c r="AR310" s="8">
        <v>0</v>
      </c>
      <c r="AS310" s="8">
        <f>SUM(Tabela2[[#This Row],[Mg15]:[U]])</f>
        <v>0.99991081958001871</v>
      </c>
    </row>
    <row r="311" spans="1:45" x14ac:dyDescent="0.25">
      <c r="B311" s="6" t="s">
        <v>366</v>
      </c>
      <c r="C311" s="9" t="s">
        <v>220</v>
      </c>
      <c r="D311" s="8"/>
      <c r="E311" s="8"/>
      <c r="F311" s="8"/>
      <c r="G311" s="8">
        <v>8.9999999999999993E-3</v>
      </c>
      <c r="H311" s="8">
        <v>5.6000000000000001E-2</v>
      </c>
      <c r="I311" s="8">
        <v>2.1999999999999999E-2</v>
      </c>
      <c r="J311" s="8">
        <v>5.0000000000000001E-3</v>
      </c>
      <c r="K311" s="8">
        <v>5.0000000000000001E-3</v>
      </c>
      <c r="L311" s="8">
        <v>0.11</v>
      </c>
      <c r="M311" s="8">
        <v>5.6000000000000001E-2</v>
      </c>
      <c r="N311" s="8"/>
      <c r="O311" s="8">
        <v>7.3999999999999996E-2</v>
      </c>
      <c r="P311" s="8">
        <v>0.34499999999999997</v>
      </c>
      <c r="Q311" s="8">
        <v>98.058000000000007</v>
      </c>
      <c r="R311" s="8">
        <v>9.2999999999999999E-2</v>
      </c>
      <c r="S311" s="8">
        <v>1.0409999999999999</v>
      </c>
      <c r="T311" s="8">
        <v>1.4999999999999999E-2</v>
      </c>
      <c r="U311" s="8"/>
      <c r="V311" s="8"/>
      <c r="W311" s="8">
        <v>8.5000000000000006E-2</v>
      </c>
      <c r="X311" s="25">
        <v>99.974000000000004</v>
      </c>
      <c r="Y311" s="8"/>
      <c r="Z311" s="8"/>
      <c r="AA311" s="8">
        <v>3.3649401127712264E-4</v>
      </c>
      <c r="AB311" s="8">
        <v>1.6552746004704091E-3</v>
      </c>
      <c r="AC311" s="8">
        <v>0</v>
      </c>
      <c r="AD311" s="8">
        <v>5.9118322377957073E-4</v>
      </c>
      <c r="AE311" s="8">
        <v>1.0926761308048905E-4</v>
      </c>
      <c r="AF311" s="8">
        <v>9.4340125199728536E-5</v>
      </c>
      <c r="AG311" s="8">
        <v>2.3367079342353327E-3</v>
      </c>
      <c r="AH311" s="8">
        <v>1.1745794410862444E-3</v>
      </c>
      <c r="AI311" s="8">
        <v>0</v>
      </c>
      <c r="AJ311" s="8">
        <v>0</v>
      </c>
      <c r="AK311" s="8">
        <v>9.0495698566670998E-4</v>
      </c>
      <c r="AL311" s="8">
        <v>3.9116992574778076E-3</v>
      </c>
      <c r="AM311" s="8">
        <v>0.98046412930157145</v>
      </c>
      <c r="AN311" s="8">
        <v>8.6636944595729125E-4</v>
      </c>
      <c r="AO311" s="8">
        <v>7.0998819746172928E-3</v>
      </c>
      <c r="AP311" s="8">
        <v>9.7497516429688637E-5</v>
      </c>
      <c r="AQ311" s="8">
        <v>0</v>
      </c>
      <c r="AR311" s="8">
        <v>0</v>
      </c>
      <c r="AS311" s="8">
        <f>SUM(Tabela2[[#This Row],[Mg15]:[U]])</f>
        <v>0.99964238143084916</v>
      </c>
    </row>
    <row r="312" spans="1:45" x14ac:dyDescent="0.25">
      <c r="B312" s="6" t="s">
        <v>367</v>
      </c>
      <c r="C312" s="9" t="s">
        <v>220</v>
      </c>
      <c r="D312" s="8"/>
      <c r="E312" s="8"/>
      <c r="F312" s="8"/>
      <c r="G312" s="8">
        <v>0</v>
      </c>
      <c r="H312" s="8">
        <v>8.6999999999999994E-2</v>
      </c>
      <c r="I312" s="8">
        <v>5.2999999999999999E-2</v>
      </c>
      <c r="J312" s="8">
        <v>7.0000000000000001E-3</v>
      </c>
      <c r="K312" s="8">
        <v>0</v>
      </c>
      <c r="L312" s="8">
        <v>0.377</v>
      </c>
      <c r="M312" s="8">
        <v>0.53400000000000003</v>
      </c>
      <c r="N312" s="8"/>
      <c r="O312" s="8">
        <v>0.23</v>
      </c>
      <c r="P312" s="8">
        <v>1.7250000000000001</v>
      </c>
      <c r="Q312" s="8">
        <v>92.418999999999997</v>
      </c>
      <c r="R312" s="8">
        <v>4.0000000000000001E-3</v>
      </c>
      <c r="S312" s="8">
        <v>4.3319999999999999</v>
      </c>
      <c r="T312" s="8">
        <v>3.7999999999999999E-2</v>
      </c>
      <c r="U312" s="8"/>
      <c r="V312" s="8"/>
      <c r="W312" s="8">
        <v>6.5000000000000002E-2</v>
      </c>
      <c r="X312" s="25">
        <v>99.870999999999995</v>
      </c>
      <c r="Y312" s="8"/>
      <c r="Z312" s="8"/>
      <c r="AA312" s="8">
        <v>0</v>
      </c>
      <c r="AB312" s="8">
        <v>2.5688890349202078E-3</v>
      </c>
      <c r="AC312" s="8">
        <v>0</v>
      </c>
      <c r="AD312" s="8">
        <v>1.4227197440914142E-3</v>
      </c>
      <c r="AE312" s="8">
        <v>1.5281414651102405E-4</v>
      </c>
      <c r="AF312" s="8">
        <v>0</v>
      </c>
      <c r="AG312" s="8">
        <v>8.0001322544046814E-3</v>
      </c>
      <c r="AH312" s="8">
        <v>1.1188701649750974E-2</v>
      </c>
      <c r="AI312" s="8">
        <v>0</v>
      </c>
      <c r="AJ312" s="8">
        <v>0</v>
      </c>
      <c r="AK312" s="8">
        <v>2.80975285705545E-3</v>
      </c>
      <c r="AL312" s="8">
        <v>1.9537974133514081E-2</v>
      </c>
      <c r="AM312" s="8">
        <v>0.92311118190428909</v>
      </c>
      <c r="AN312" s="8">
        <v>3.7224102796761549E-5</v>
      </c>
      <c r="AO312" s="8">
        <v>2.9514329132374558E-2</v>
      </c>
      <c r="AP312" s="8">
        <v>2.4673454506795927E-4</v>
      </c>
      <c r="AQ312" s="8">
        <v>0</v>
      </c>
      <c r="AR312" s="8">
        <v>0</v>
      </c>
      <c r="AS312" s="8">
        <f>SUM(Tabela2[[#This Row],[Mg15]:[U]])</f>
        <v>0.99859045350477615</v>
      </c>
    </row>
    <row r="313" spans="1:45" x14ac:dyDescent="0.25">
      <c r="B313" s="6" t="s">
        <v>368</v>
      </c>
      <c r="C313" s="9" t="s">
        <v>220</v>
      </c>
      <c r="D313" s="8"/>
      <c r="E313" s="8"/>
      <c r="F313" s="8"/>
      <c r="G313" s="8">
        <v>0</v>
      </c>
      <c r="H313" s="8">
        <v>0</v>
      </c>
      <c r="I313" s="8">
        <v>4.0000000000000001E-3</v>
      </c>
      <c r="J313" s="8">
        <v>1E-3</v>
      </c>
      <c r="K313" s="8">
        <v>1.2E-2</v>
      </c>
      <c r="L313" s="8">
        <v>0</v>
      </c>
      <c r="M313" s="8">
        <v>2.1000000000000001E-2</v>
      </c>
      <c r="N313" s="8"/>
      <c r="O313" s="8">
        <v>5.1999999999999998E-2</v>
      </c>
      <c r="P313" s="8">
        <v>4.9000000000000002E-2</v>
      </c>
      <c r="Q313" s="8">
        <v>100.28700000000001</v>
      </c>
      <c r="R313" s="8">
        <v>4.1000000000000002E-2</v>
      </c>
      <c r="S313" s="8">
        <v>0.39400000000000002</v>
      </c>
      <c r="T313" s="8">
        <v>0</v>
      </c>
      <c r="U313" s="8"/>
      <c r="V313" s="8"/>
      <c r="W313" s="8">
        <v>6.4000000000000001E-2</v>
      </c>
      <c r="X313" s="25">
        <v>100.925</v>
      </c>
      <c r="Y313" s="8"/>
      <c r="Z313" s="8"/>
      <c r="AA313" s="8">
        <v>0</v>
      </c>
      <c r="AB313" s="8">
        <v>0</v>
      </c>
      <c r="AC313" s="8">
        <v>0</v>
      </c>
      <c r="AD313" s="8">
        <v>1.06588774858161E-4</v>
      </c>
      <c r="AE313" s="8">
        <v>2.1670728457095467E-5</v>
      </c>
      <c r="AF313" s="8">
        <v>2.2452243751008714E-4</v>
      </c>
      <c r="AG313" s="8">
        <v>0</v>
      </c>
      <c r="AH313" s="8">
        <v>4.3678299431776114E-4</v>
      </c>
      <c r="AI313" s="8">
        <v>0</v>
      </c>
      <c r="AJ313" s="8">
        <v>0</v>
      </c>
      <c r="AK313" s="8">
        <v>6.3059659188075164E-4</v>
      </c>
      <c r="AL313" s="8">
        <v>5.5092756337901368E-4</v>
      </c>
      <c r="AM313" s="8">
        <v>0.9943639635747068</v>
      </c>
      <c r="AN313" s="8">
        <v>3.7875301126752615E-4</v>
      </c>
      <c r="AO313" s="8">
        <v>2.6647021973306702E-3</v>
      </c>
      <c r="AP313" s="8">
        <v>0</v>
      </c>
      <c r="AQ313" s="8">
        <v>0</v>
      </c>
      <c r="AR313" s="8">
        <v>0</v>
      </c>
      <c r="AS313" s="8">
        <f>SUM(Tabela2[[#This Row],[Mg15]:[U]])</f>
        <v>0.99937850787370786</v>
      </c>
    </row>
    <row r="314" spans="1:45" x14ac:dyDescent="0.25">
      <c r="B314" s="6" t="s">
        <v>369</v>
      </c>
      <c r="C314" s="9" t="s">
        <v>220</v>
      </c>
      <c r="D314" s="8"/>
      <c r="E314" s="8"/>
      <c r="F314" s="8"/>
      <c r="G314" s="8">
        <v>0</v>
      </c>
      <c r="H314" s="8">
        <v>1.2E-2</v>
      </c>
      <c r="I314" s="8">
        <v>1.2E-2</v>
      </c>
      <c r="J314" s="8">
        <v>2.1000000000000001E-2</v>
      </c>
      <c r="K314" s="8">
        <v>0</v>
      </c>
      <c r="L314" s="8">
        <v>0.23200000000000001</v>
      </c>
      <c r="M314" s="8">
        <v>0.30599999999999999</v>
      </c>
      <c r="N314" s="8"/>
      <c r="O314" s="8">
        <v>0.24299999999999999</v>
      </c>
      <c r="P314" s="8">
        <v>0.91200000000000003</v>
      </c>
      <c r="Q314" s="8">
        <v>96.186999999999998</v>
      </c>
      <c r="R314" s="8">
        <v>0</v>
      </c>
      <c r="S314" s="8">
        <v>2.6549999999999998</v>
      </c>
      <c r="T314" s="8">
        <v>0</v>
      </c>
      <c r="U314" s="8"/>
      <c r="V314" s="8"/>
      <c r="W314" s="8">
        <v>5.5E-2</v>
      </c>
      <c r="X314" s="25">
        <v>100.63500000000001</v>
      </c>
      <c r="Y314" s="8"/>
      <c r="Z314" s="8"/>
      <c r="AA314" s="8">
        <v>0</v>
      </c>
      <c r="AB314" s="8">
        <v>3.5232943676645787E-4</v>
      </c>
      <c r="AC314" s="8">
        <v>0</v>
      </c>
      <c r="AD314" s="8">
        <v>3.2030692351169417E-4</v>
      </c>
      <c r="AE314" s="8">
        <v>4.5585466763366949E-4</v>
      </c>
      <c r="AF314" s="8">
        <v>0</v>
      </c>
      <c r="AG314" s="8">
        <v>4.8953685387034141E-3</v>
      </c>
      <c r="AH314" s="8">
        <v>6.3753121544564972E-3</v>
      </c>
      <c r="AI314" s="8">
        <v>0</v>
      </c>
      <c r="AJ314" s="8">
        <v>0</v>
      </c>
      <c r="AK314" s="8">
        <v>2.9518083042978024E-3</v>
      </c>
      <c r="AL314" s="8">
        <v>1.027133420467808E-2</v>
      </c>
      <c r="AM314" s="8">
        <v>0.95532406398116387</v>
      </c>
      <c r="AN314" s="8">
        <v>0</v>
      </c>
      <c r="AO314" s="8">
        <v>1.7986662457643781E-2</v>
      </c>
      <c r="AP314" s="8">
        <v>0</v>
      </c>
      <c r="AQ314" s="8">
        <v>0</v>
      </c>
      <c r="AR314" s="8">
        <v>0</v>
      </c>
      <c r="AS314" s="8">
        <f>SUM(Tabela2[[#This Row],[Mg15]:[U]])</f>
        <v>0.99893304066885524</v>
      </c>
    </row>
    <row r="315" spans="1:45" x14ac:dyDescent="0.25">
      <c r="B315" s="6" t="s">
        <v>370</v>
      </c>
      <c r="C315" s="9" t="s">
        <v>220</v>
      </c>
      <c r="D315" s="8"/>
      <c r="E315" s="8"/>
      <c r="F315" s="8"/>
      <c r="G315" s="8">
        <v>0</v>
      </c>
      <c r="H315" s="8">
        <v>0</v>
      </c>
      <c r="I315" s="8">
        <v>1.6E-2</v>
      </c>
      <c r="J315" s="8">
        <v>1.9E-2</v>
      </c>
      <c r="K315" s="8">
        <v>2.5000000000000001E-2</v>
      </c>
      <c r="L315" s="8">
        <v>0.03</v>
      </c>
      <c r="M315" s="8">
        <v>6.3E-2</v>
      </c>
      <c r="N315" s="8"/>
      <c r="O315" s="8">
        <v>6.4000000000000001E-2</v>
      </c>
      <c r="P315" s="8">
        <v>2.5999999999999999E-2</v>
      </c>
      <c r="Q315" s="8">
        <v>98.765000000000001</v>
      </c>
      <c r="R315" s="8">
        <v>0</v>
      </c>
      <c r="S315" s="8">
        <v>1.0469999999999999</v>
      </c>
      <c r="T315" s="8">
        <v>4.1000000000000002E-2</v>
      </c>
      <c r="U315" s="8"/>
      <c r="V315" s="8"/>
      <c r="W315" s="8">
        <v>6.7000000000000004E-2</v>
      </c>
      <c r="X315" s="25">
        <v>100.163</v>
      </c>
      <c r="Y315" s="8"/>
      <c r="Z315" s="8"/>
      <c r="AA315" s="8">
        <v>0</v>
      </c>
      <c r="AB315" s="8">
        <v>0</v>
      </c>
      <c r="AC315" s="8">
        <v>0</v>
      </c>
      <c r="AD315" s="8">
        <v>4.299567545046699E-4</v>
      </c>
      <c r="AE315" s="8">
        <v>4.1522206645049905E-4</v>
      </c>
      <c r="AF315" s="8">
        <v>4.7170646151614996E-4</v>
      </c>
      <c r="AG315" s="8">
        <v>6.3729186605167179E-4</v>
      </c>
      <c r="AH315" s="8">
        <v>1.3214182185900983E-3</v>
      </c>
      <c r="AI315" s="8">
        <v>0</v>
      </c>
      <c r="AJ315" s="8">
        <v>0</v>
      </c>
      <c r="AK315" s="8">
        <v>7.8267518365303097E-4</v>
      </c>
      <c r="AL315" s="8">
        <v>2.9479837362422502E-4</v>
      </c>
      <c r="AM315" s="8">
        <v>0.98754551087439335</v>
      </c>
      <c r="AN315" s="8">
        <v>0</v>
      </c>
      <c r="AO315" s="8">
        <v>7.1408918250884012E-3</v>
      </c>
      <c r="AP315" s="8">
        <v>2.6649650842361914E-4</v>
      </c>
      <c r="AQ315" s="8">
        <v>0</v>
      </c>
      <c r="AR315" s="8">
        <v>0</v>
      </c>
      <c r="AS315" s="8">
        <f>SUM(Tabela2[[#This Row],[Mg15]:[U]])</f>
        <v>0.99930596813229566</v>
      </c>
    </row>
    <row r="316" spans="1:45" x14ac:dyDescent="0.25">
      <c r="B316" s="6" t="s">
        <v>371</v>
      </c>
      <c r="C316" s="9" t="s">
        <v>220</v>
      </c>
      <c r="D316" s="8"/>
      <c r="E316" s="8"/>
      <c r="F316" s="8"/>
      <c r="G316" s="8">
        <v>0</v>
      </c>
      <c r="H316" s="8">
        <v>2.9000000000000001E-2</v>
      </c>
      <c r="I316" s="8">
        <v>7.0000000000000001E-3</v>
      </c>
      <c r="J316" s="8">
        <v>1.7000000000000001E-2</v>
      </c>
      <c r="K316" s="8">
        <v>0</v>
      </c>
      <c r="L316" s="8">
        <v>0.14000000000000001</v>
      </c>
      <c r="M316" s="8">
        <v>0.18099999999999999</v>
      </c>
      <c r="N316" s="8"/>
      <c r="O316" s="8">
        <v>0.109</v>
      </c>
      <c r="P316" s="8">
        <v>1.6120000000000001</v>
      </c>
      <c r="Q316" s="8">
        <v>98.159000000000006</v>
      </c>
      <c r="R316" s="8">
        <v>0</v>
      </c>
      <c r="S316" s="8">
        <v>0.247</v>
      </c>
      <c r="T316" s="8">
        <v>1.4999999999999999E-2</v>
      </c>
      <c r="U316" s="8"/>
      <c r="V316" s="8"/>
      <c r="W316" s="8">
        <v>3.5999999999999997E-2</v>
      </c>
      <c r="X316" s="25">
        <v>100.55200000000001</v>
      </c>
      <c r="Y316" s="8"/>
      <c r="Z316" s="8"/>
      <c r="AA316" s="8">
        <v>0</v>
      </c>
      <c r="AB316" s="8">
        <v>8.4677505757918829E-4</v>
      </c>
      <c r="AC316" s="8">
        <v>0</v>
      </c>
      <c r="AD316" s="8">
        <v>1.8581702207965284E-4</v>
      </c>
      <c r="AE316" s="8">
        <v>3.6699353041844156E-4</v>
      </c>
      <c r="AF316" s="8">
        <v>0</v>
      </c>
      <c r="AG316" s="8">
        <v>2.9378378299273478E-3</v>
      </c>
      <c r="AH316" s="8">
        <v>3.7502565480568013E-3</v>
      </c>
      <c r="AI316" s="8">
        <v>0</v>
      </c>
      <c r="AJ316" s="8">
        <v>0</v>
      </c>
      <c r="AK316" s="8">
        <v>1.3167725066913388E-3</v>
      </c>
      <c r="AL316" s="8">
        <v>1.8055080750812032E-2</v>
      </c>
      <c r="AM316" s="8">
        <v>0.96954247243631908</v>
      </c>
      <c r="AN316" s="8">
        <v>0</v>
      </c>
      <c r="AO316" s="8">
        <v>1.6641228661584079E-3</v>
      </c>
      <c r="AP316" s="8">
        <v>9.6312263164287436E-5</v>
      </c>
      <c r="AQ316" s="8">
        <v>0</v>
      </c>
      <c r="AR316" s="8">
        <v>0</v>
      </c>
      <c r="AS316" s="8">
        <f>SUM(Tabela2[[#This Row],[Mg15]:[U]])</f>
        <v>0.99876244081120658</v>
      </c>
    </row>
    <row r="317" spans="1:45" x14ac:dyDescent="0.25">
      <c r="A317" s="9">
        <v>70</v>
      </c>
      <c r="B317" s="6" t="s">
        <v>372</v>
      </c>
      <c r="C317" s="9" t="s">
        <v>220</v>
      </c>
      <c r="D317" s="8"/>
      <c r="E317" s="8"/>
      <c r="F317" s="8"/>
      <c r="G317" s="8">
        <v>3.0000000000000001E-3</v>
      </c>
      <c r="H317" s="8">
        <v>0</v>
      </c>
      <c r="I317" s="8">
        <v>3.9E-2</v>
      </c>
      <c r="J317" s="8">
        <v>8.9999999999999993E-3</v>
      </c>
      <c r="K317" s="8">
        <v>0</v>
      </c>
      <c r="L317" s="8">
        <v>2.5000000000000001E-2</v>
      </c>
      <c r="M317" s="8">
        <v>4.4999999999999998E-2</v>
      </c>
      <c r="N317" s="8"/>
      <c r="O317" s="8">
        <v>1.6E-2</v>
      </c>
      <c r="P317" s="8">
        <v>2.1999999999999999E-2</v>
      </c>
      <c r="Q317" s="8">
        <v>100.63200000000001</v>
      </c>
      <c r="R317" s="8">
        <v>0</v>
      </c>
      <c r="S317" s="8">
        <v>0.53800000000000003</v>
      </c>
      <c r="T317" s="8">
        <v>0</v>
      </c>
      <c r="U317" s="8"/>
      <c r="V317" s="8"/>
      <c r="W317" s="8">
        <v>8.6999999999999994E-2</v>
      </c>
      <c r="X317" s="25">
        <v>101.416</v>
      </c>
      <c r="Y317" s="8"/>
      <c r="Z317" s="8"/>
      <c r="AA317" s="8">
        <v>1.107514556469102E-4</v>
      </c>
      <c r="AB317" s="8">
        <v>0</v>
      </c>
      <c r="AC317" s="8">
        <v>0</v>
      </c>
      <c r="AD317" s="8">
        <v>1.0348023017593404E-3</v>
      </c>
      <c r="AE317" s="8">
        <v>1.9420361941095707E-4</v>
      </c>
      <c r="AF317" s="8">
        <v>0</v>
      </c>
      <c r="AG317" s="8">
        <v>5.2437878765055213E-4</v>
      </c>
      <c r="AH317" s="8">
        <v>9.3196636807642492E-4</v>
      </c>
      <c r="AI317" s="8">
        <v>0</v>
      </c>
      <c r="AJ317" s="8">
        <v>0</v>
      </c>
      <c r="AK317" s="8">
        <v>1.9320108373776395E-4</v>
      </c>
      <c r="AL317" s="8">
        <v>2.4629886005052927E-4</v>
      </c>
      <c r="AM317" s="8">
        <v>0.99352349287704733</v>
      </c>
      <c r="AN317" s="8">
        <v>0</v>
      </c>
      <c r="AO317" s="8">
        <v>3.6230642344215304E-3</v>
      </c>
      <c r="AP317" s="8">
        <v>0</v>
      </c>
      <c r="AQ317" s="8">
        <v>0</v>
      </c>
      <c r="AR317" s="8">
        <v>0</v>
      </c>
      <c r="AS317" s="8">
        <f>SUM(Tabela2[[#This Row],[Mg15]:[U]])</f>
        <v>1.0003821595878013</v>
      </c>
    </row>
    <row r="318" spans="1:45" x14ac:dyDescent="0.25">
      <c r="B318" s="6" t="s">
        <v>373</v>
      </c>
      <c r="C318" s="9" t="s">
        <v>220</v>
      </c>
      <c r="D318" s="8"/>
      <c r="E318" s="8"/>
      <c r="F318" s="8"/>
      <c r="G318" s="8">
        <v>2.5000000000000001E-2</v>
      </c>
      <c r="H318" s="8">
        <v>1.2999999999999999E-2</v>
      </c>
      <c r="I318" s="8">
        <v>3.1E-2</v>
      </c>
      <c r="J318" s="8">
        <v>5.0000000000000001E-3</v>
      </c>
      <c r="K318" s="8">
        <v>0.46400000000000002</v>
      </c>
      <c r="L318" s="8">
        <v>0</v>
      </c>
      <c r="M318" s="8">
        <v>3.6999999999999998E-2</v>
      </c>
      <c r="N318" s="8"/>
      <c r="O318" s="8">
        <v>2E-3</v>
      </c>
      <c r="P318" s="8">
        <v>0.12</v>
      </c>
      <c r="Q318" s="8">
        <v>100.492</v>
      </c>
      <c r="R318" s="8">
        <v>0</v>
      </c>
      <c r="S318" s="8">
        <v>0.06</v>
      </c>
      <c r="T318" s="8">
        <v>0</v>
      </c>
      <c r="U318" s="8"/>
      <c r="V318" s="8"/>
      <c r="W318" s="8">
        <v>6.7000000000000004E-2</v>
      </c>
      <c r="X318" s="25">
        <v>101.316</v>
      </c>
      <c r="Y318" s="8"/>
      <c r="Z318" s="8"/>
      <c r="AA318" s="8">
        <v>9.1868845798082305E-4</v>
      </c>
      <c r="AB318" s="8">
        <v>3.7767548700818498E-4</v>
      </c>
      <c r="AC318" s="8">
        <v>0</v>
      </c>
      <c r="AD318" s="8">
        <v>8.1875607618121413E-4</v>
      </c>
      <c r="AE318" s="8">
        <v>1.0739520163042618E-4</v>
      </c>
      <c r="AF318" s="8">
        <v>8.6047418583828465E-3</v>
      </c>
      <c r="AG318" s="8">
        <v>0</v>
      </c>
      <c r="AH318" s="8">
        <v>7.6276281640665913E-4</v>
      </c>
      <c r="AI318" s="8">
        <v>0</v>
      </c>
      <c r="AJ318" s="8">
        <v>0</v>
      </c>
      <c r="AK318" s="8">
        <v>2.4039179168687792E-5</v>
      </c>
      <c r="AL318" s="8">
        <v>1.3372759375881677E-3</v>
      </c>
      <c r="AM318" s="8">
        <v>0.9875829638695186</v>
      </c>
      <c r="AN318" s="8">
        <v>0</v>
      </c>
      <c r="AO318" s="8">
        <v>4.0220278334508796E-4</v>
      </c>
      <c r="AP318" s="8">
        <v>0</v>
      </c>
      <c r="AQ318" s="8">
        <v>0</v>
      </c>
      <c r="AR318" s="8">
        <v>0</v>
      </c>
      <c r="AS318" s="8">
        <f>SUM(Tabela2[[#This Row],[Mg15]:[U]])</f>
        <v>1.0009365016672107</v>
      </c>
    </row>
    <row r="319" spans="1:45" x14ac:dyDescent="0.25">
      <c r="B319" s="6" t="s">
        <v>374</v>
      </c>
      <c r="C319" s="9" t="s">
        <v>220</v>
      </c>
      <c r="D319" s="8"/>
      <c r="E319" s="8"/>
      <c r="F319" s="8"/>
      <c r="G319" s="8">
        <v>1.4E-2</v>
      </c>
      <c r="H319" s="8">
        <v>2.9000000000000001E-2</v>
      </c>
      <c r="I319" s="8">
        <v>1.0999999999999999E-2</v>
      </c>
      <c r="J319" s="8">
        <v>0.02</v>
      </c>
      <c r="K319" s="8">
        <v>0.46800000000000003</v>
      </c>
      <c r="L319" s="8">
        <v>0</v>
      </c>
      <c r="M319" s="8">
        <v>4.9000000000000002E-2</v>
      </c>
      <c r="N319" s="8"/>
      <c r="O319" s="8">
        <v>0.03</v>
      </c>
      <c r="P319" s="8">
        <v>4.5999999999999999E-2</v>
      </c>
      <c r="Q319" s="8">
        <v>100.807</v>
      </c>
      <c r="R319" s="8">
        <v>0</v>
      </c>
      <c r="S319" s="8">
        <v>0.25800000000000001</v>
      </c>
      <c r="T319" s="8">
        <v>7.5999999999999998E-2</v>
      </c>
      <c r="U319" s="8"/>
      <c r="V319" s="8"/>
      <c r="W319" s="8">
        <v>5.8000000000000003E-2</v>
      </c>
      <c r="X319" s="25">
        <v>101.866</v>
      </c>
      <c r="Y319" s="8"/>
      <c r="Z319" s="8"/>
      <c r="AA319" s="8">
        <v>5.1184964492821488E-4</v>
      </c>
      <c r="AB319" s="8">
        <v>8.3822297964838218E-4</v>
      </c>
      <c r="AC319" s="8">
        <v>0</v>
      </c>
      <c r="AD319" s="8">
        <v>2.8904911670488609E-4</v>
      </c>
      <c r="AE319" s="8">
        <v>4.2739652649064966E-4</v>
      </c>
      <c r="AF319" s="8">
        <v>8.6347911514359447E-3</v>
      </c>
      <c r="AG319" s="8">
        <v>0</v>
      </c>
      <c r="AH319" s="8">
        <v>1.0050090877181325E-3</v>
      </c>
      <c r="AI319" s="8">
        <v>0</v>
      </c>
      <c r="AJ319" s="8">
        <v>0</v>
      </c>
      <c r="AK319" s="8">
        <v>3.5875421528630731E-4</v>
      </c>
      <c r="AL319" s="8">
        <v>5.1001592273901774E-4</v>
      </c>
      <c r="AM319" s="8">
        <v>0.98564133790154695</v>
      </c>
      <c r="AN319" s="8">
        <v>0</v>
      </c>
      <c r="AO319" s="8">
        <v>1.7206781604961422E-3</v>
      </c>
      <c r="AP319" s="8">
        <v>4.830537156046761E-4</v>
      </c>
      <c r="AQ319" s="8">
        <v>0</v>
      </c>
      <c r="AR319" s="8">
        <v>0</v>
      </c>
      <c r="AS319" s="8">
        <f>SUM(Tabela2[[#This Row],[Mg15]:[U]])</f>
        <v>1.0004201584225993</v>
      </c>
    </row>
    <row r="320" spans="1:45" x14ac:dyDescent="0.25">
      <c r="B320" s="6" t="s">
        <v>375</v>
      </c>
      <c r="C320" s="9" t="s">
        <v>220</v>
      </c>
      <c r="D320" s="8"/>
      <c r="E320" s="8"/>
      <c r="F320" s="8"/>
      <c r="G320" s="8">
        <v>2.4E-2</v>
      </c>
      <c r="H320" s="8">
        <v>3.0000000000000001E-3</v>
      </c>
      <c r="I320" s="8">
        <v>0</v>
      </c>
      <c r="J320" s="8">
        <v>2.8000000000000001E-2</v>
      </c>
      <c r="K320" s="8">
        <v>0.54300000000000004</v>
      </c>
      <c r="L320" s="8">
        <v>2.4E-2</v>
      </c>
      <c r="M320" s="8">
        <v>0.27200000000000002</v>
      </c>
      <c r="N320" s="8"/>
      <c r="O320" s="8">
        <v>4.5999999999999999E-2</v>
      </c>
      <c r="P320" s="8">
        <v>0.48199999999999998</v>
      </c>
      <c r="Q320" s="8">
        <v>98.688999999999993</v>
      </c>
      <c r="R320" s="8">
        <v>0</v>
      </c>
      <c r="S320" s="8">
        <v>1.0620000000000001</v>
      </c>
      <c r="T320" s="8">
        <v>0</v>
      </c>
      <c r="U320" s="8"/>
      <c r="V320" s="8"/>
      <c r="W320" s="8">
        <v>5.8999999999999997E-2</v>
      </c>
      <c r="X320" s="25">
        <v>101.232</v>
      </c>
      <c r="Y320" s="8"/>
      <c r="Z320" s="8"/>
      <c r="AA320" s="8">
        <v>8.818427862421058E-4</v>
      </c>
      <c r="AB320" s="8">
        <v>8.714618379681793E-5</v>
      </c>
      <c r="AC320" s="8">
        <v>0</v>
      </c>
      <c r="AD320" s="8">
        <v>0</v>
      </c>
      <c r="AE320" s="8">
        <v>6.0134620999150942E-4</v>
      </c>
      <c r="AF320" s="8">
        <v>1.0068652876576637E-2</v>
      </c>
      <c r="AG320" s="8">
        <v>5.0103502309416877E-4</v>
      </c>
      <c r="AH320" s="8">
        <v>5.606713533644724E-3</v>
      </c>
      <c r="AI320" s="8">
        <v>0</v>
      </c>
      <c r="AJ320" s="8">
        <v>0</v>
      </c>
      <c r="AK320" s="8">
        <v>5.5283959966403355E-4</v>
      </c>
      <c r="AL320" s="8">
        <v>5.3707940087864186E-3</v>
      </c>
      <c r="AM320" s="8">
        <v>0.96975610362537412</v>
      </c>
      <c r="AN320" s="8">
        <v>0</v>
      </c>
      <c r="AO320" s="8">
        <v>7.1181971364562393E-3</v>
      </c>
      <c r="AP320" s="8">
        <v>0</v>
      </c>
      <c r="AQ320" s="8">
        <v>0</v>
      </c>
      <c r="AR320" s="8">
        <v>0</v>
      </c>
      <c r="AS320" s="8">
        <f>SUM(Tabela2[[#This Row],[Mg15]:[U]])</f>
        <v>1.0005446709836268</v>
      </c>
    </row>
    <row r="321" spans="2:45" x14ac:dyDescent="0.25">
      <c r="B321" s="6" t="s">
        <v>376</v>
      </c>
      <c r="C321" s="9" t="s">
        <v>220</v>
      </c>
      <c r="D321" s="8"/>
      <c r="E321" s="8"/>
      <c r="F321" s="8"/>
      <c r="G321" s="8">
        <v>7.0000000000000001E-3</v>
      </c>
      <c r="H321" s="8">
        <v>1.0999999999999999E-2</v>
      </c>
      <c r="I321" s="8">
        <v>1.6E-2</v>
      </c>
      <c r="J321" s="8">
        <v>2.5000000000000001E-2</v>
      </c>
      <c r="K321" s="8">
        <v>0.56999999999999995</v>
      </c>
      <c r="L321" s="8">
        <v>0</v>
      </c>
      <c r="M321" s="8">
        <v>0.245</v>
      </c>
      <c r="N321" s="8"/>
      <c r="O321" s="8">
        <v>1.7999999999999999E-2</v>
      </c>
      <c r="P321" s="8">
        <v>0.41299999999999998</v>
      </c>
      <c r="Q321" s="8">
        <v>98.921999999999997</v>
      </c>
      <c r="R321" s="8">
        <v>0</v>
      </c>
      <c r="S321" s="8">
        <v>0.52600000000000002</v>
      </c>
      <c r="T321" s="8">
        <v>0</v>
      </c>
      <c r="U321" s="8"/>
      <c r="V321" s="8"/>
      <c r="W321" s="8">
        <v>0.05</v>
      </c>
      <c r="X321" s="25">
        <v>100.803</v>
      </c>
      <c r="Y321" s="8"/>
      <c r="Z321" s="8"/>
      <c r="AA321" s="8">
        <v>2.5810804289744667E-4</v>
      </c>
      <c r="AB321" s="8">
        <v>3.206589580866657E-4</v>
      </c>
      <c r="AC321" s="8">
        <v>0</v>
      </c>
      <c r="AD321" s="8">
        <v>4.2402168856028476E-4</v>
      </c>
      <c r="AE321" s="8">
        <v>5.3880315287284971E-4</v>
      </c>
      <c r="AF321" s="8">
        <v>1.0606448010052639E-2</v>
      </c>
      <c r="AG321" s="8">
        <v>0</v>
      </c>
      <c r="AH321" s="8">
        <v>5.0679126437892831E-3</v>
      </c>
      <c r="AI321" s="8">
        <v>0</v>
      </c>
      <c r="AJ321" s="8">
        <v>0</v>
      </c>
      <c r="AK321" s="8">
        <v>2.1708878606742683E-4</v>
      </c>
      <c r="AL321" s="8">
        <v>4.6181186006502934E-3</v>
      </c>
      <c r="AM321" s="8">
        <v>0.97546172790242303</v>
      </c>
      <c r="AN321" s="8">
        <v>0</v>
      </c>
      <c r="AO321" s="8">
        <v>3.5379754238406991E-3</v>
      </c>
      <c r="AP321" s="8">
        <v>0</v>
      </c>
      <c r="AQ321" s="8">
        <v>0</v>
      </c>
      <c r="AR321" s="8">
        <v>0</v>
      </c>
      <c r="AS321" s="8">
        <f>SUM(Tabela2[[#This Row],[Mg15]:[U]])</f>
        <v>1.0010508632092405</v>
      </c>
    </row>
    <row r="322" spans="2:45" x14ac:dyDescent="0.25">
      <c r="B322" s="6" t="s">
        <v>377</v>
      </c>
      <c r="C322" s="9" t="s">
        <v>220</v>
      </c>
      <c r="D322" s="8"/>
      <c r="E322" s="8"/>
      <c r="F322" s="8"/>
      <c r="G322" s="8">
        <v>8.0000000000000002E-3</v>
      </c>
      <c r="H322" s="8">
        <v>0.25800000000000001</v>
      </c>
      <c r="I322" s="8">
        <v>2.4E-2</v>
      </c>
      <c r="J322" s="8">
        <v>0.03</v>
      </c>
      <c r="K322" s="8">
        <v>0</v>
      </c>
      <c r="L322" s="8">
        <v>0.14899999999999999</v>
      </c>
      <c r="M322" s="8">
        <v>0.35399999999999998</v>
      </c>
      <c r="N322" s="8"/>
      <c r="O322" s="8">
        <v>9.2999999999999999E-2</v>
      </c>
      <c r="P322" s="8">
        <v>1.0940000000000001</v>
      </c>
      <c r="Q322" s="8">
        <v>96.222999999999999</v>
      </c>
      <c r="R322" s="8">
        <v>0</v>
      </c>
      <c r="S322" s="8">
        <v>0.93</v>
      </c>
      <c r="T322" s="8">
        <v>1.9E-2</v>
      </c>
      <c r="U322" s="8"/>
      <c r="V322" s="8"/>
      <c r="W322" s="8">
        <v>7.8E-2</v>
      </c>
      <c r="X322" s="25">
        <v>99.26</v>
      </c>
      <c r="Y322" s="8"/>
      <c r="Z322" s="8"/>
      <c r="AA322" s="8">
        <v>2.9944990086794076E-4</v>
      </c>
      <c r="AB322" s="8">
        <v>7.6348601571340491E-3</v>
      </c>
      <c r="AC322" s="8">
        <v>0</v>
      </c>
      <c r="AD322" s="8">
        <v>6.4566912434644783E-4</v>
      </c>
      <c r="AE322" s="8">
        <v>6.5635993496791604E-4</v>
      </c>
      <c r="AF322" s="8">
        <v>0</v>
      </c>
      <c r="AG322" s="8">
        <v>3.1688185610165634E-3</v>
      </c>
      <c r="AH322" s="8">
        <v>7.4335623217115883E-3</v>
      </c>
      <c r="AI322" s="8">
        <v>0</v>
      </c>
      <c r="AJ322" s="8">
        <v>0</v>
      </c>
      <c r="AK322" s="8">
        <v>1.1386192514315431E-3</v>
      </c>
      <c r="AL322" s="8">
        <v>1.2418325564389324E-2</v>
      </c>
      <c r="AM322" s="8">
        <v>0.96322318624589987</v>
      </c>
      <c r="AN322" s="8">
        <v>0</v>
      </c>
      <c r="AO322" s="8">
        <v>6.3501312986118533E-3</v>
      </c>
      <c r="AP322" s="8">
        <v>1.2363893391290499E-4</v>
      </c>
      <c r="AQ322" s="8">
        <v>0</v>
      </c>
      <c r="AR322" s="8">
        <v>0</v>
      </c>
      <c r="AS322" s="8">
        <f>SUM(Tabela2[[#This Row],[Mg15]:[U]])</f>
        <v>1.0030926212942901</v>
      </c>
    </row>
    <row r="323" spans="2:45" x14ac:dyDescent="0.25">
      <c r="B323" s="6" t="s">
        <v>378</v>
      </c>
      <c r="C323" s="9" t="s">
        <v>220</v>
      </c>
      <c r="D323" s="8"/>
      <c r="E323" s="8"/>
      <c r="F323" s="8"/>
      <c r="G323" s="8">
        <v>0</v>
      </c>
      <c r="H323" s="8">
        <v>0.66600000000000004</v>
      </c>
      <c r="I323" s="8">
        <v>2E-3</v>
      </c>
      <c r="J323" s="8">
        <v>0.02</v>
      </c>
      <c r="K323" s="8">
        <v>1.7999999999999999E-2</v>
      </c>
      <c r="L323" s="8">
        <v>0.09</v>
      </c>
      <c r="M323" s="8">
        <v>0.53400000000000003</v>
      </c>
      <c r="N323" s="8"/>
      <c r="O323" s="8">
        <v>0.219</v>
      </c>
      <c r="P323" s="8">
        <v>1.61</v>
      </c>
      <c r="Q323" s="8">
        <v>95.099000000000004</v>
      </c>
      <c r="R323" s="8">
        <v>0</v>
      </c>
      <c r="S323" s="8">
        <v>2.1190000000000002</v>
      </c>
      <c r="T323" s="8">
        <v>0</v>
      </c>
      <c r="U323" s="8"/>
      <c r="V323" s="8"/>
      <c r="W323" s="8">
        <v>6.2E-2</v>
      </c>
      <c r="X323" s="25">
        <v>100.43899999999999</v>
      </c>
      <c r="Y323" s="8"/>
      <c r="Z323" s="8"/>
      <c r="AA323" s="8">
        <v>0</v>
      </c>
      <c r="AB323" s="8">
        <v>1.9367273169665668E-2</v>
      </c>
      <c r="AC323" s="8">
        <v>0</v>
      </c>
      <c r="AD323" s="8">
        <v>5.2873936031091023E-5</v>
      </c>
      <c r="AE323" s="8">
        <v>4.2999526421515292E-4</v>
      </c>
      <c r="AF323" s="8">
        <v>3.3412669432359202E-4</v>
      </c>
      <c r="AG323" s="8">
        <v>1.8809033609477428E-3</v>
      </c>
      <c r="AH323" s="8">
        <v>1.1019143784680566E-2</v>
      </c>
      <c r="AI323" s="8">
        <v>0</v>
      </c>
      <c r="AJ323" s="8">
        <v>0</v>
      </c>
      <c r="AK323" s="8">
        <v>2.6348297410275895E-3</v>
      </c>
      <c r="AL323" s="8">
        <v>1.7959095652574027E-2</v>
      </c>
      <c r="AM323" s="8">
        <v>0.93548505458944498</v>
      </c>
      <c r="AN323" s="8">
        <v>0</v>
      </c>
      <c r="AO323" s="8">
        <v>1.4218166034596734E-2</v>
      </c>
      <c r="AP323" s="8">
        <v>0</v>
      </c>
      <c r="AQ323" s="8">
        <v>0</v>
      </c>
      <c r="AR323" s="8">
        <v>0</v>
      </c>
      <c r="AS323" s="8">
        <f>SUM(Tabela2[[#This Row],[Mg15]:[U]])</f>
        <v>1.0033814622275072</v>
      </c>
    </row>
    <row r="324" spans="2:45" x14ac:dyDescent="0.25">
      <c r="B324" s="6" t="s">
        <v>379</v>
      </c>
      <c r="C324" s="6" t="s">
        <v>220</v>
      </c>
      <c r="D324" s="8"/>
      <c r="E324" s="8"/>
      <c r="F324" s="8"/>
      <c r="G324" s="8">
        <v>1.7000000000000001E-2</v>
      </c>
      <c r="H324" s="8">
        <v>0.443</v>
      </c>
      <c r="I324" s="8">
        <v>0</v>
      </c>
      <c r="J324" s="8">
        <v>1.2999999999999999E-2</v>
      </c>
      <c r="K324" s="8">
        <v>0</v>
      </c>
      <c r="L324" s="8">
        <v>3.6999999999999998E-2</v>
      </c>
      <c r="M324" s="8">
        <v>0.28299999999999997</v>
      </c>
      <c r="N324" s="8"/>
      <c r="O324" s="8">
        <v>0.115</v>
      </c>
      <c r="P324" s="8">
        <v>0.77400000000000002</v>
      </c>
      <c r="Q324" s="8">
        <v>98.299000000000007</v>
      </c>
      <c r="R324" s="8">
        <v>3.9E-2</v>
      </c>
      <c r="S324" s="8">
        <v>0.82099999999999995</v>
      </c>
      <c r="T324" s="8">
        <v>0</v>
      </c>
      <c r="U324" s="8"/>
      <c r="V324" s="8"/>
      <c r="W324" s="8">
        <v>5.6000000000000001E-2</v>
      </c>
      <c r="X324" s="25">
        <v>100.89700000000001</v>
      </c>
      <c r="Y324" s="8"/>
      <c r="Z324" s="8"/>
      <c r="AA324" s="8">
        <v>6.2533433080990417E-4</v>
      </c>
      <c r="AB324" s="8">
        <v>1.2882918847132599E-2</v>
      </c>
      <c r="AC324" s="8">
        <v>0</v>
      </c>
      <c r="AD324" s="8">
        <v>0</v>
      </c>
      <c r="AE324" s="8">
        <v>2.7950740936375358E-4</v>
      </c>
      <c r="AF324" s="8">
        <v>0</v>
      </c>
      <c r="AG324" s="8">
        <v>7.7328928582549763E-4</v>
      </c>
      <c r="AH324" s="8">
        <v>5.8399526294591877E-3</v>
      </c>
      <c r="AI324" s="8">
        <v>0</v>
      </c>
      <c r="AJ324" s="8">
        <v>0</v>
      </c>
      <c r="AK324" s="8">
        <v>1.3836383103040569E-3</v>
      </c>
      <c r="AL324" s="8">
        <v>8.6340755407333433E-3</v>
      </c>
      <c r="AM324" s="8">
        <v>0.96699961001531221</v>
      </c>
      <c r="AN324" s="8">
        <v>3.5744835851160594E-4</v>
      </c>
      <c r="AO324" s="8">
        <v>5.5089911879264812E-3</v>
      </c>
      <c r="AP324" s="8">
        <v>0</v>
      </c>
      <c r="AQ324" s="8">
        <v>0</v>
      </c>
      <c r="AR324" s="8">
        <v>0</v>
      </c>
      <c r="AS324" s="8">
        <f>SUM(Tabela2[[#This Row],[Mg15]:[U]])</f>
        <v>1.0032847659153787</v>
      </c>
    </row>
    <row r="325" spans="2:45" x14ac:dyDescent="0.25">
      <c r="B325" s="6" t="s">
        <v>380</v>
      </c>
      <c r="C325" s="6" t="s">
        <v>220</v>
      </c>
      <c r="D325" s="8"/>
      <c r="E325" s="8"/>
      <c r="F325" s="8"/>
      <c r="G325" s="8">
        <v>2.1999999999999999E-2</v>
      </c>
      <c r="H325" s="8">
        <v>0.19400000000000001</v>
      </c>
      <c r="I325" s="8">
        <v>0</v>
      </c>
      <c r="J325" s="8">
        <v>3.6999999999999998E-2</v>
      </c>
      <c r="K325" s="8">
        <v>0</v>
      </c>
      <c r="L325" s="8">
        <v>4.9000000000000002E-2</v>
      </c>
      <c r="M325" s="8">
        <v>0.13200000000000001</v>
      </c>
      <c r="N325" s="8"/>
      <c r="O325" s="8">
        <v>0.10199999999999999</v>
      </c>
      <c r="P325" s="8">
        <v>0.42499999999999999</v>
      </c>
      <c r="Q325" s="8">
        <v>98.468999999999994</v>
      </c>
      <c r="R325" s="8">
        <v>0</v>
      </c>
      <c r="S325" s="8">
        <v>0.43099999999999999</v>
      </c>
      <c r="T325" s="8">
        <v>0</v>
      </c>
      <c r="U325" s="8"/>
      <c r="V325" s="8"/>
      <c r="W325" s="8">
        <v>6.3E-2</v>
      </c>
      <c r="X325" s="25">
        <v>99.924000000000007</v>
      </c>
      <c r="Y325" s="8"/>
      <c r="Z325" s="8"/>
      <c r="AA325" s="8">
        <v>8.2029158220355816E-4</v>
      </c>
      <c r="AB325" s="8">
        <v>5.7186629174771917E-3</v>
      </c>
      <c r="AC325" s="8">
        <v>0</v>
      </c>
      <c r="AD325" s="8">
        <v>0</v>
      </c>
      <c r="AE325" s="8">
        <v>8.0636917938039002E-4</v>
      </c>
      <c r="AF325" s="8">
        <v>0</v>
      </c>
      <c r="AG325" s="8">
        <v>1.0380507157605806E-3</v>
      </c>
      <c r="AH325" s="8">
        <v>2.7610803385453926E-3</v>
      </c>
      <c r="AI325" s="8">
        <v>0</v>
      </c>
      <c r="AJ325" s="8">
        <v>0</v>
      </c>
      <c r="AK325" s="8">
        <v>1.2439620547894617E-3</v>
      </c>
      <c r="AL325" s="8">
        <v>4.805582492685462E-3</v>
      </c>
      <c r="AM325" s="8">
        <v>0.98188121196350597</v>
      </c>
      <c r="AN325" s="8">
        <v>0</v>
      </c>
      <c r="AO325" s="8">
        <v>2.9314899799598344E-3</v>
      </c>
      <c r="AP325" s="8">
        <v>0</v>
      </c>
      <c r="AQ325" s="8">
        <v>0</v>
      </c>
      <c r="AR325" s="8">
        <v>0</v>
      </c>
      <c r="AS325" s="8">
        <f>SUM(Tabela2[[#This Row],[Mg15]:[U]])</f>
        <v>1.0020067012243079</v>
      </c>
    </row>
    <row r="326" spans="2:45" x14ac:dyDescent="0.25">
      <c r="B326" s="6" t="s">
        <v>381</v>
      </c>
      <c r="C326" s="6" t="s">
        <v>220</v>
      </c>
      <c r="D326" s="8"/>
      <c r="E326" s="8"/>
      <c r="F326" s="8"/>
      <c r="G326" s="8">
        <v>5.0999999999999997E-2</v>
      </c>
      <c r="H326" s="8">
        <v>0</v>
      </c>
      <c r="I326" s="8">
        <v>0</v>
      </c>
      <c r="J326" s="8">
        <v>0.01</v>
      </c>
      <c r="K326" s="8">
        <v>4.0000000000000001E-3</v>
      </c>
      <c r="L326" s="8">
        <v>0</v>
      </c>
      <c r="M326" s="8">
        <v>0.14000000000000001</v>
      </c>
      <c r="N326" s="8"/>
      <c r="O326" s="8">
        <v>0.161</v>
      </c>
      <c r="P326" s="8">
        <v>7.4999999999999997E-2</v>
      </c>
      <c r="Q326" s="8">
        <v>98.667000000000002</v>
      </c>
      <c r="R326" s="8">
        <v>0</v>
      </c>
      <c r="S326" s="8">
        <v>0.72799999999999998</v>
      </c>
      <c r="T326" s="8">
        <v>0</v>
      </c>
      <c r="U326" s="8"/>
      <c r="V326" s="8"/>
      <c r="W326" s="8">
        <v>4.9000000000000002E-2</v>
      </c>
      <c r="X326" s="25">
        <v>99.885000000000005</v>
      </c>
      <c r="Y326" s="8"/>
      <c r="Z326" s="8"/>
      <c r="AA326" s="8">
        <v>1.9097543776460777E-3</v>
      </c>
      <c r="AB326" s="8">
        <v>0</v>
      </c>
      <c r="AC326" s="8">
        <v>0</v>
      </c>
      <c r="AD326" s="8">
        <v>0</v>
      </c>
      <c r="AE326" s="8">
        <v>2.1887389173478133E-4</v>
      </c>
      <c r="AF326" s="8">
        <v>7.5589059803112451E-5</v>
      </c>
      <c r="AG326" s="8">
        <v>0</v>
      </c>
      <c r="AH326" s="8">
        <v>2.9409992377251344E-3</v>
      </c>
      <c r="AI326" s="8">
        <v>0</v>
      </c>
      <c r="AJ326" s="8">
        <v>0</v>
      </c>
      <c r="AK326" s="8">
        <v>1.9719441083958698E-3</v>
      </c>
      <c r="AL326" s="8">
        <v>8.5168722723303377E-4</v>
      </c>
      <c r="AM326" s="8">
        <v>0.98808227841708873</v>
      </c>
      <c r="AN326" s="8">
        <v>0</v>
      </c>
      <c r="AO326" s="8">
        <v>4.9728377233474565E-3</v>
      </c>
      <c r="AP326" s="8">
        <v>0</v>
      </c>
      <c r="AQ326" s="8">
        <v>0</v>
      </c>
      <c r="AR326" s="8">
        <v>0</v>
      </c>
      <c r="AS326" s="8">
        <f>SUM(Tabela2[[#This Row],[Mg15]:[U]])</f>
        <v>1.0010239640429743</v>
      </c>
    </row>
    <row r="327" spans="2:45" x14ac:dyDescent="0.25">
      <c r="B327" s="6" t="s">
        <v>382</v>
      </c>
      <c r="C327" s="6" t="s">
        <v>220</v>
      </c>
      <c r="D327" s="8"/>
      <c r="E327" s="8"/>
      <c r="F327" s="8"/>
      <c r="G327" s="8">
        <v>0.02</v>
      </c>
      <c r="H327" s="8">
        <v>0</v>
      </c>
      <c r="I327" s="8">
        <v>1.2E-2</v>
      </c>
      <c r="J327" s="8">
        <v>3.3000000000000002E-2</v>
      </c>
      <c r="K327" s="8">
        <v>1.4999999999999999E-2</v>
      </c>
      <c r="L327" s="8">
        <v>0</v>
      </c>
      <c r="M327" s="8">
        <v>0.36199999999999999</v>
      </c>
      <c r="N327" s="8"/>
      <c r="O327" s="8">
        <v>0.23200000000000001</v>
      </c>
      <c r="P327" s="8">
        <v>0.35899999999999999</v>
      </c>
      <c r="Q327" s="8">
        <v>97.406000000000006</v>
      </c>
      <c r="R327" s="8">
        <v>2.3E-2</v>
      </c>
      <c r="S327" s="8">
        <v>1.837</v>
      </c>
      <c r="T327" s="8">
        <v>0</v>
      </c>
      <c r="U327" s="8"/>
      <c r="V327" s="8"/>
      <c r="W327" s="8">
        <v>8.6999999999999994E-2</v>
      </c>
      <c r="X327" s="25">
        <v>100.386</v>
      </c>
      <c r="Y327" s="8"/>
      <c r="Z327" s="8"/>
      <c r="AA327" s="8">
        <v>7.4556181482195584E-4</v>
      </c>
      <c r="AB327" s="8">
        <v>0</v>
      </c>
      <c r="AC327" s="8">
        <v>0</v>
      </c>
      <c r="AD327" s="8">
        <v>3.2151371079233379E-4</v>
      </c>
      <c r="AE327" s="8">
        <v>7.1904194078541465E-4</v>
      </c>
      <c r="AF327" s="8">
        <v>2.8218669576943482E-4</v>
      </c>
      <c r="AG327" s="8">
        <v>0</v>
      </c>
      <c r="AH327" s="8">
        <v>7.5704512965312758E-3</v>
      </c>
      <c r="AI327" s="8">
        <v>0</v>
      </c>
      <c r="AJ327" s="8">
        <v>0</v>
      </c>
      <c r="AK327" s="8">
        <v>2.8288051453789101E-3</v>
      </c>
      <c r="AL327" s="8">
        <v>4.0584447906436179E-3</v>
      </c>
      <c r="AM327" s="8">
        <v>0.97107599598578631</v>
      </c>
      <c r="AN327" s="8">
        <v>2.1363226569674258E-4</v>
      </c>
      <c r="AO327" s="8">
        <v>1.2491896788782538E-2</v>
      </c>
      <c r="AP327" s="8">
        <v>0</v>
      </c>
      <c r="AQ327" s="8">
        <v>0</v>
      </c>
      <c r="AR327" s="8">
        <v>0</v>
      </c>
      <c r="AS327" s="8">
        <f>SUM(Tabela2[[#This Row],[Mg15]:[U]])</f>
        <v>1.0003075304349884</v>
      </c>
    </row>
    <row r="328" spans="2:45" x14ac:dyDescent="0.25">
      <c r="B328" s="6" t="s">
        <v>383</v>
      </c>
      <c r="C328" s="6" t="s">
        <v>220</v>
      </c>
      <c r="D328" s="8"/>
      <c r="E328" s="8"/>
      <c r="F328" s="8"/>
      <c r="G328" s="8">
        <v>2.5000000000000001E-2</v>
      </c>
      <c r="H328" s="8">
        <v>0.122</v>
      </c>
      <c r="I328" s="8">
        <v>0</v>
      </c>
      <c r="J328" s="8">
        <v>0.02</v>
      </c>
      <c r="K328" s="8">
        <v>2.5999999999999999E-2</v>
      </c>
      <c r="L328" s="8">
        <v>5.5E-2</v>
      </c>
      <c r="M328" s="8">
        <v>0.28699999999999998</v>
      </c>
      <c r="N328" s="8"/>
      <c r="O328" s="8">
        <v>0.17399999999999999</v>
      </c>
      <c r="P328" s="8">
        <v>0.94199999999999995</v>
      </c>
      <c r="Q328" s="8">
        <v>97.953999999999994</v>
      </c>
      <c r="R328" s="8">
        <v>0</v>
      </c>
      <c r="S328" s="8">
        <v>0.88400000000000001</v>
      </c>
      <c r="T328" s="8">
        <v>0</v>
      </c>
      <c r="U328" s="8"/>
      <c r="V328" s="8"/>
      <c r="W328" s="8">
        <v>7.1999999999999995E-2</v>
      </c>
      <c r="X328" s="25">
        <v>100.56100000000001</v>
      </c>
      <c r="Y328" s="8"/>
      <c r="Z328" s="8"/>
      <c r="AA328" s="8">
        <v>9.254293942312573E-4</v>
      </c>
      <c r="AB328" s="8">
        <v>3.5703460048312641E-3</v>
      </c>
      <c r="AC328" s="8">
        <v>0</v>
      </c>
      <c r="AD328" s="8">
        <v>0</v>
      </c>
      <c r="AE328" s="8">
        <v>4.3273288360073708E-4</v>
      </c>
      <c r="AF328" s="8">
        <v>4.857001562111498E-4</v>
      </c>
      <c r="AG328" s="8">
        <v>1.1567590043464269E-3</v>
      </c>
      <c r="AH328" s="8">
        <v>5.9599788146924059E-3</v>
      </c>
      <c r="AI328" s="8">
        <v>0</v>
      </c>
      <c r="AJ328" s="8">
        <v>0</v>
      </c>
      <c r="AK328" s="8">
        <v>2.106754434073124E-3</v>
      </c>
      <c r="AL328" s="8">
        <v>1.0574643050336974E-2</v>
      </c>
      <c r="AM328" s="8">
        <v>0.96970426316546476</v>
      </c>
      <c r="AN328" s="8">
        <v>0</v>
      </c>
      <c r="AO328" s="8">
        <v>5.9692685266966913E-3</v>
      </c>
      <c r="AP328" s="8">
        <v>0</v>
      </c>
      <c r="AQ328" s="8">
        <v>0</v>
      </c>
      <c r="AR328" s="8">
        <v>0</v>
      </c>
      <c r="AS328" s="8">
        <f>SUM(Tabela2[[#This Row],[Mg15]:[U]])</f>
        <v>1.0008858754344849</v>
      </c>
    </row>
    <row r="329" spans="2:45" x14ac:dyDescent="0.25">
      <c r="B329" s="6" t="s">
        <v>384</v>
      </c>
      <c r="C329" s="6" t="s">
        <v>220</v>
      </c>
      <c r="D329" s="8"/>
      <c r="E329" s="8"/>
      <c r="F329" s="8"/>
      <c r="G329" s="8">
        <v>1.7000000000000001E-2</v>
      </c>
      <c r="H329" s="8">
        <v>6.2E-2</v>
      </c>
      <c r="I329" s="8">
        <v>3.0000000000000001E-3</v>
      </c>
      <c r="J329" s="8">
        <v>8.9999999999999993E-3</v>
      </c>
      <c r="K329" s="8">
        <v>0</v>
      </c>
      <c r="L329" s="8">
        <v>0.14399999999999999</v>
      </c>
      <c r="M329" s="8">
        <v>0.34300000000000003</v>
      </c>
      <c r="N329" s="8"/>
      <c r="O329" s="8">
        <v>6.0999999999999999E-2</v>
      </c>
      <c r="P329" s="8">
        <v>1.7749999999999999</v>
      </c>
      <c r="Q329" s="8">
        <v>95.89</v>
      </c>
      <c r="R329" s="8">
        <v>1.4E-2</v>
      </c>
      <c r="S329" s="8">
        <v>0.88400000000000001</v>
      </c>
      <c r="T329" s="8">
        <v>0</v>
      </c>
      <c r="U329" s="8"/>
      <c r="V329" s="8"/>
      <c r="W329" s="8">
        <v>5.7000000000000002E-2</v>
      </c>
      <c r="X329" s="25">
        <v>99.259</v>
      </c>
      <c r="Y329" s="8"/>
      <c r="Z329" s="8"/>
      <c r="AA329" s="8">
        <v>6.3598421680661327E-4</v>
      </c>
      <c r="AB329" s="8">
        <v>1.8337338424873576E-3</v>
      </c>
      <c r="AC329" s="8">
        <v>0</v>
      </c>
      <c r="AD329" s="8">
        <v>8.0664651528466634E-5</v>
      </c>
      <c r="AE329" s="8">
        <v>1.9680065879572762E-4</v>
      </c>
      <c r="AF329" s="8">
        <v>0</v>
      </c>
      <c r="AG329" s="8">
        <v>3.0608132083397824E-3</v>
      </c>
      <c r="AH329" s="8">
        <v>7.1986502676176832E-3</v>
      </c>
      <c r="AI329" s="8">
        <v>0</v>
      </c>
      <c r="AJ329" s="8">
        <v>0</v>
      </c>
      <c r="AK329" s="8">
        <v>7.4642923145978543E-4</v>
      </c>
      <c r="AL329" s="8">
        <v>2.0137581291421409E-2</v>
      </c>
      <c r="AM329" s="8">
        <v>0.95936657583254459</v>
      </c>
      <c r="AN329" s="8">
        <v>1.3050008709426726E-4</v>
      </c>
      <c r="AO329" s="8">
        <v>6.0327489317939685E-3</v>
      </c>
      <c r="AP329" s="8">
        <v>0</v>
      </c>
      <c r="AQ329" s="8">
        <v>0</v>
      </c>
      <c r="AR329" s="8">
        <v>0</v>
      </c>
      <c r="AS329" s="8">
        <f>SUM(Tabela2[[#This Row],[Mg15]:[U]])</f>
        <v>0.99942048221988966</v>
      </c>
    </row>
    <row r="330" spans="2:45" x14ac:dyDescent="0.25">
      <c r="B330" s="6" t="s">
        <v>385</v>
      </c>
      <c r="C330" s="6" t="s">
        <v>220</v>
      </c>
      <c r="D330" s="8"/>
      <c r="E330" s="8"/>
      <c r="F330" s="8"/>
      <c r="G330" s="8">
        <v>1.2E-2</v>
      </c>
      <c r="H330" s="8">
        <v>0.04</v>
      </c>
      <c r="I330" s="8">
        <v>0</v>
      </c>
      <c r="J330" s="8">
        <v>0</v>
      </c>
      <c r="K330" s="8">
        <v>0</v>
      </c>
      <c r="L330" s="8">
        <v>0.21199999999999999</v>
      </c>
      <c r="M330" s="8">
        <v>0.50800000000000001</v>
      </c>
      <c r="N330" s="8"/>
      <c r="O330" s="8">
        <v>0.17399999999999999</v>
      </c>
      <c r="P330" s="8">
        <v>1.857</v>
      </c>
      <c r="Q330" s="8">
        <v>93.537999999999997</v>
      </c>
      <c r="R330" s="8">
        <v>0</v>
      </c>
      <c r="S330" s="8">
        <v>2.516</v>
      </c>
      <c r="T330" s="8">
        <v>0</v>
      </c>
      <c r="U330" s="8"/>
      <c r="V330" s="8"/>
      <c r="W330" s="8">
        <v>2.7E-2</v>
      </c>
      <c r="X330" s="25">
        <v>98.884</v>
      </c>
      <c r="Y330" s="8"/>
      <c r="Z330" s="8"/>
      <c r="AA330" s="8">
        <v>4.5143212548017002E-4</v>
      </c>
      <c r="AB330" s="8">
        <v>1.1896477873425176E-3</v>
      </c>
      <c r="AC330" s="8">
        <v>0</v>
      </c>
      <c r="AD330" s="8">
        <v>0</v>
      </c>
      <c r="AE330" s="8">
        <v>0</v>
      </c>
      <c r="AF330" s="8">
        <v>0</v>
      </c>
      <c r="AG330" s="8">
        <v>4.531312298155823E-3</v>
      </c>
      <c r="AH330" s="8">
        <v>1.0720979513558822E-2</v>
      </c>
      <c r="AI330" s="8">
        <v>0</v>
      </c>
      <c r="AJ330" s="8">
        <v>0</v>
      </c>
      <c r="AK330" s="8">
        <v>2.1410255560979211E-3</v>
      </c>
      <c r="AL330" s="8">
        <v>2.1185301647929772E-2</v>
      </c>
      <c r="AM330" s="8">
        <v>0.94105096397179466</v>
      </c>
      <c r="AN330" s="8">
        <v>0</v>
      </c>
      <c r="AO330" s="8">
        <v>1.7265828482472628E-2</v>
      </c>
      <c r="AP330" s="8">
        <v>0</v>
      </c>
      <c r="AQ330" s="8">
        <v>0</v>
      </c>
      <c r="AR330" s="8">
        <v>0</v>
      </c>
      <c r="AS330" s="8">
        <f>SUM(Tabela2[[#This Row],[Mg15]:[U]])</f>
        <v>0.99853649138283229</v>
      </c>
    </row>
    <row r="331" spans="2:45" x14ac:dyDescent="0.25">
      <c r="B331" s="6" t="s">
        <v>386</v>
      </c>
      <c r="C331" s="6" t="s">
        <v>220</v>
      </c>
      <c r="D331" s="8"/>
      <c r="E331" s="8"/>
      <c r="F331" s="8"/>
      <c r="G331" s="8">
        <v>2.5000000000000001E-2</v>
      </c>
      <c r="H331" s="8">
        <v>8.3000000000000004E-2</v>
      </c>
      <c r="I331" s="8">
        <v>0</v>
      </c>
      <c r="J331" s="8">
        <v>1.2E-2</v>
      </c>
      <c r="K331" s="8">
        <v>0</v>
      </c>
      <c r="L331" s="8">
        <v>0.27300000000000002</v>
      </c>
      <c r="M331" s="8">
        <v>0.21099999999999999</v>
      </c>
      <c r="N331" s="8"/>
      <c r="O331" s="8">
        <v>0.12</v>
      </c>
      <c r="P331" s="8">
        <v>1.2789999999999999</v>
      </c>
      <c r="Q331" s="8">
        <v>96.484999999999999</v>
      </c>
      <c r="R331" s="8">
        <v>0</v>
      </c>
      <c r="S331" s="8">
        <v>2.383</v>
      </c>
      <c r="T331" s="8">
        <v>0</v>
      </c>
      <c r="U331" s="8"/>
      <c r="V331" s="8"/>
      <c r="W331" s="8">
        <v>7.4999999999999997E-2</v>
      </c>
      <c r="X331" s="25">
        <v>100.946</v>
      </c>
      <c r="Y331" s="8"/>
      <c r="Z331" s="8"/>
      <c r="AA331" s="8">
        <v>9.2338227282473474E-4</v>
      </c>
      <c r="AB331" s="8">
        <v>2.4236327396118429E-3</v>
      </c>
      <c r="AC331" s="8">
        <v>0</v>
      </c>
      <c r="AD331" s="8">
        <v>0</v>
      </c>
      <c r="AE331" s="8">
        <v>2.590653869929262E-4</v>
      </c>
      <c r="AF331" s="8">
        <v>0</v>
      </c>
      <c r="AG331" s="8">
        <v>5.7290299046866234E-3</v>
      </c>
      <c r="AH331" s="8">
        <v>4.3720338668637535E-3</v>
      </c>
      <c r="AI331" s="8">
        <v>0</v>
      </c>
      <c r="AJ331" s="8">
        <v>0</v>
      </c>
      <c r="AK331" s="8">
        <v>1.4497200898601452E-3</v>
      </c>
      <c r="AL331" s="8">
        <v>1.432595561032065E-2</v>
      </c>
      <c r="AM331" s="8">
        <v>0.95304887637288327</v>
      </c>
      <c r="AN331" s="8">
        <v>0</v>
      </c>
      <c r="AO331" s="8">
        <v>1.6055769925771693E-2</v>
      </c>
      <c r="AP331" s="8">
        <v>0</v>
      </c>
      <c r="AQ331" s="8">
        <v>0</v>
      </c>
      <c r="AR331" s="8">
        <v>0</v>
      </c>
      <c r="AS331" s="8">
        <f>SUM(Tabela2[[#This Row],[Mg15]:[U]])</f>
        <v>0.99858746616981564</v>
      </c>
    </row>
    <row r="332" spans="2:45" x14ac:dyDescent="0.25">
      <c r="B332" s="6" t="s">
        <v>387</v>
      </c>
      <c r="C332" s="6" t="s">
        <v>220</v>
      </c>
      <c r="D332" s="8"/>
      <c r="E332" s="8"/>
      <c r="F332" s="8"/>
      <c r="G332" s="8">
        <v>1.4999999999999999E-2</v>
      </c>
      <c r="H332" s="8">
        <v>2.5000000000000001E-2</v>
      </c>
      <c r="I332" s="8">
        <v>1.7999999999999999E-2</v>
      </c>
      <c r="J332" s="8">
        <v>3.4000000000000002E-2</v>
      </c>
      <c r="K332" s="8">
        <v>0.155</v>
      </c>
      <c r="L332" s="8">
        <v>0</v>
      </c>
      <c r="M332" s="8">
        <v>0.18099999999999999</v>
      </c>
      <c r="N332" s="8"/>
      <c r="O332" s="8">
        <v>3.7999999999999999E-2</v>
      </c>
      <c r="P332" s="8">
        <v>0.188</v>
      </c>
      <c r="Q332" s="8">
        <v>98.17</v>
      </c>
      <c r="R332" s="8">
        <v>0</v>
      </c>
      <c r="S332" s="8">
        <v>0.85199999999999998</v>
      </c>
      <c r="T332" s="8">
        <v>0</v>
      </c>
      <c r="U332" s="8"/>
      <c r="V332" s="8"/>
      <c r="W332" s="8">
        <v>7.3999999999999996E-2</v>
      </c>
      <c r="X332" s="25">
        <v>99.75</v>
      </c>
      <c r="Y332" s="8"/>
      <c r="Z332" s="8"/>
      <c r="AA332" s="8">
        <v>5.6170339690460736E-4</v>
      </c>
      <c r="AB332" s="8">
        <v>7.4012145520168065E-4</v>
      </c>
      <c r="AC332" s="8">
        <v>0</v>
      </c>
      <c r="AD332" s="8">
        <v>4.8445438034292729E-4</v>
      </c>
      <c r="AE332" s="8">
        <v>7.4418571659144012E-4</v>
      </c>
      <c r="AF332" s="8">
        <v>2.9291330794752523E-3</v>
      </c>
      <c r="AG332" s="8">
        <v>0</v>
      </c>
      <c r="AH332" s="8">
        <v>3.8023658801767642E-3</v>
      </c>
      <c r="AI332" s="8">
        <v>0</v>
      </c>
      <c r="AJ332" s="8">
        <v>0</v>
      </c>
      <c r="AK332" s="8">
        <v>4.6543686115863746E-4</v>
      </c>
      <c r="AL332" s="8">
        <v>2.1349375369602618E-3</v>
      </c>
      <c r="AM332" s="8">
        <v>0.98312429991530503</v>
      </c>
      <c r="AN332" s="8">
        <v>0</v>
      </c>
      <c r="AO332" s="8">
        <v>5.8199728122428481E-3</v>
      </c>
      <c r="AP332" s="8">
        <v>0</v>
      </c>
      <c r="AQ332" s="8">
        <v>0</v>
      </c>
      <c r="AR332" s="8">
        <v>0</v>
      </c>
      <c r="AS332" s="8">
        <f>SUM(Tabela2[[#This Row],[Mg15]:[U]])</f>
        <v>1.0008066110343594</v>
      </c>
    </row>
    <row r="333" spans="2:45" x14ac:dyDescent="0.25">
      <c r="B333" s="6" t="s">
        <v>388</v>
      </c>
      <c r="C333" s="6" t="s">
        <v>220</v>
      </c>
      <c r="D333" s="8"/>
      <c r="E333" s="8"/>
      <c r="F333" s="8"/>
      <c r="G333" s="8">
        <v>0.02</v>
      </c>
      <c r="H333" s="8">
        <v>0</v>
      </c>
      <c r="I333" s="8">
        <v>2E-3</v>
      </c>
      <c r="J333" s="8">
        <v>2.5000000000000001E-2</v>
      </c>
      <c r="K333" s="8">
        <v>0.215</v>
      </c>
      <c r="L333" s="8">
        <v>2.9000000000000001E-2</v>
      </c>
      <c r="M333" s="8">
        <v>0.21299999999999999</v>
      </c>
      <c r="N333" s="8"/>
      <c r="O333" s="8">
        <v>7.0000000000000001E-3</v>
      </c>
      <c r="P333" s="8">
        <v>0.3</v>
      </c>
      <c r="Q333" s="8">
        <v>98.495999999999995</v>
      </c>
      <c r="R333" s="8">
        <v>0</v>
      </c>
      <c r="S333" s="8">
        <v>1.3129999999999999</v>
      </c>
      <c r="T333" s="8">
        <v>0</v>
      </c>
      <c r="U333" s="8"/>
      <c r="V333" s="8"/>
      <c r="W333" s="8">
        <v>7.1999999999999995E-2</v>
      </c>
      <c r="X333" s="25">
        <v>100.69199999999999</v>
      </c>
      <c r="Y333" s="8"/>
      <c r="Z333" s="8"/>
      <c r="AA333" s="8">
        <v>7.4198901035551091E-4</v>
      </c>
      <c r="AB333" s="8">
        <v>0</v>
      </c>
      <c r="AC333" s="8">
        <v>0</v>
      </c>
      <c r="AD333" s="8">
        <v>5.3328830988905781E-5</v>
      </c>
      <c r="AE333" s="8">
        <v>5.4211835009492599E-4</v>
      </c>
      <c r="AF333" s="8">
        <v>4.0252934934785099E-3</v>
      </c>
      <c r="AG333" s="8">
        <v>6.1128310598176114E-4</v>
      </c>
      <c r="AH333" s="8">
        <v>4.4330907197298441E-3</v>
      </c>
      <c r="AI333" s="8">
        <v>0</v>
      </c>
      <c r="AJ333" s="8">
        <v>0</v>
      </c>
      <c r="AK333" s="8">
        <v>8.4942864909257279E-5</v>
      </c>
      <c r="AL333" s="8">
        <v>3.3752058467272973E-3</v>
      </c>
      <c r="AM333" s="8">
        <v>0.97723704004223044</v>
      </c>
      <c r="AN333" s="8">
        <v>0</v>
      </c>
      <c r="AO333" s="8">
        <v>8.8858253558988121E-3</v>
      </c>
      <c r="AP333" s="8">
        <v>0</v>
      </c>
      <c r="AQ333" s="8">
        <v>0</v>
      </c>
      <c r="AR333" s="8">
        <v>0</v>
      </c>
      <c r="AS333" s="8">
        <f>SUM(Tabela2[[#This Row],[Mg15]:[U]])</f>
        <v>0.99999011762039525</v>
      </c>
    </row>
    <row r="334" spans="2:45" x14ac:dyDescent="0.25">
      <c r="B334" s="6" t="s">
        <v>389</v>
      </c>
      <c r="C334" s="6" t="s">
        <v>220</v>
      </c>
      <c r="D334" s="8"/>
      <c r="E334" s="8"/>
      <c r="F334" s="8"/>
      <c r="G334" s="8">
        <v>1.7999999999999999E-2</v>
      </c>
      <c r="H334" s="8">
        <v>4.2000000000000003E-2</v>
      </c>
      <c r="I334" s="8">
        <v>1.7000000000000001E-2</v>
      </c>
      <c r="J334" s="8">
        <v>2.9000000000000001E-2</v>
      </c>
      <c r="K334" s="8">
        <v>0</v>
      </c>
      <c r="L334" s="8">
        <v>3.9E-2</v>
      </c>
      <c r="M334" s="8">
        <v>0.217</v>
      </c>
      <c r="N334" s="8"/>
      <c r="O334" s="8">
        <v>0.153</v>
      </c>
      <c r="P334" s="8">
        <v>1.298</v>
      </c>
      <c r="Q334" s="8">
        <v>98.007000000000005</v>
      </c>
      <c r="R334" s="8">
        <v>0</v>
      </c>
      <c r="S334" s="8">
        <v>0.13700000000000001</v>
      </c>
      <c r="T334" s="8">
        <v>0</v>
      </c>
      <c r="U334" s="8"/>
      <c r="V334" s="8"/>
      <c r="W334" s="8">
        <v>6.9000000000000006E-2</v>
      </c>
      <c r="X334" s="25">
        <v>100.026</v>
      </c>
      <c r="Y334" s="8"/>
      <c r="Z334" s="8"/>
      <c r="AA334" s="8">
        <v>6.6894037392996406E-4</v>
      </c>
      <c r="AB334" s="8">
        <v>1.2339892833377248E-3</v>
      </c>
      <c r="AC334" s="8">
        <v>0</v>
      </c>
      <c r="AD334" s="8">
        <v>4.540758615368009E-4</v>
      </c>
      <c r="AE334" s="8">
        <v>6.2994048915679054E-4</v>
      </c>
      <c r="AF334" s="8">
        <v>0</v>
      </c>
      <c r="AG334" s="8">
        <v>8.2348639539925404E-4</v>
      </c>
      <c r="AH334" s="8">
        <v>4.5241206214200859E-3</v>
      </c>
      <c r="AI334" s="8">
        <v>0</v>
      </c>
      <c r="AJ334" s="8">
        <v>0</v>
      </c>
      <c r="AK334" s="8">
        <v>1.8598063301571964E-3</v>
      </c>
      <c r="AL334" s="8">
        <v>1.4628544886269058E-2</v>
      </c>
      <c r="AM334" s="8">
        <v>0.97406031018873196</v>
      </c>
      <c r="AN334" s="8">
        <v>0</v>
      </c>
      <c r="AO334" s="8">
        <v>9.2875473420849636E-4</v>
      </c>
      <c r="AP334" s="8">
        <v>0</v>
      </c>
      <c r="AQ334" s="8">
        <v>0</v>
      </c>
      <c r="AR334" s="8">
        <v>0</v>
      </c>
      <c r="AS334" s="8">
        <f>SUM(Tabela2[[#This Row],[Mg15]:[U]])</f>
        <v>0.99981196916414738</v>
      </c>
    </row>
    <row r="335" spans="2:45" x14ac:dyDescent="0.25">
      <c r="B335" s="6" t="s">
        <v>390</v>
      </c>
      <c r="C335" s="6" t="s">
        <v>220</v>
      </c>
      <c r="D335" s="8"/>
      <c r="E335" s="8"/>
      <c r="F335" s="8"/>
      <c r="G335" s="8">
        <v>0</v>
      </c>
      <c r="H335" s="8">
        <v>3.9E-2</v>
      </c>
      <c r="I335" s="8">
        <v>0</v>
      </c>
      <c r="J335" s="8">
        <v>0</v>
      </c>
      <c r="K335" s="8">
        <v>0</v>
      </c>
      <c r="L335" s="8">
        <v>3.6999999999999998E-2</v>
      </c>
      <c r="M335" s="8">
        <v>0.33200000000000002</v>
      </c>
      <c r="N335" s="8"/>
      <c r="O335" s="8">
        <v>0.17</v>
      </c>
      <c r="P335" s="8">
        <v>1.77</v>
      </c>
      <c r="Q335" s="8">
        <v>96.909000000000006</v>
      </c>
      <c r="R335" s="8">
        <v>0</v>
      </c>
      <c r="S335" s="8">
        <v>0.82399999999999995</v>
      </c>
      <c r="T335" s="8">
        <v>0</v>
      </c>
      <c r="U335" s="8"/>
      <c r="V335" s="8"/>
      <c r="W335" s="8">
        <v>8.2000000000000003E-2</v>
      </c>
      <c r="X335" s="25">
        <v>100.163</v>
      </c>
      <c r="Y335" s="8"/>
      <c r="Z335" s="8"/>
      <c r="AA335" s="8">
        <v>0</v>
      </c>
      <c r="AB335" s="8">
        <v>1.1437397599160391E-3</v>
      </c>
      <c r="AC335" s="8">
        <v>0</v>
      </c>
      <c r="AD335" s="8">
        <v>0</v>
      </c>
      <c r="AE335" s="8">
        <v>0</v>
      </c>
      <c r="AF335" s="8">
        <v>0</v>
      </c>
      <c r="AG335" s="8">
        <v>7.7981944430053848E-4</v>
      </c>
      <c r="AH335" s="8">
        <v>6.9089657453713432E-3</v>
      </c>
      <c r="AI335" s="8">
        <v>0</v>
      </c>
      <c r="AJ335" s="8">
        <v>0</v>
      </c>
      <c r="AK335" s="8">
        <v>2.0626508791502175E-3</v>
      </c>
      <c r="AL335" s="8">
        <v>1.9911327544485512E-2</v>
      </c>
      <c r="AM335" s="8">
        <v>0.96137622604014839</v>
      </c>
      <c r="AN335" s="8">
        <v>0</v>
      </c>
      <c r="AO335" s="8">
        <v>5.5758129882572992E-3</v>
      </c>
      <c r="AP335" s="8">
        <v>0</v>
      </c>
      <c r="AQ335" s="8">
        <v>0</v>
      </c>
      <c r="AR335" s="8">
        <v>0</v>
      </c>
      <c r="AS335" s="8">
        <f>SUM(Tabela2[[#This Row],[Mg15]:[U]])</f>
        <v>0.99775854240162931</v>
      </c>
    </row>
    <row r="336" spans="2:45" x14ac:dyDescent="0.25">
      <c r="B336" s="6" t="s">
        <v>391</v>
      </c>
      <c r="C336" s="6" t="s">
        <v>220</v>
      </c>
      <c r="D336" s="8"/>
      <c r="E336" s="8"/>
      <c r="F336" s="8"/>
      <c r="G336" s="8">
        <v>0</v>
      </c>
      <c r="H336" s="8">
        <v>0</v>
      </c>
      <c r="I336" s="8">
        <v>2E-3</v>
      </c>
      <c r="J336" s="8">
        <v>1.2999999999999999E-2</v>
      </c>
      <c r="K336" s="8">
        <v>0</v>
      </c>
      <c r="L336" s="8">
        <v>1.4999999999999999E-2</v>
      </c>
      <c r="M336" s="8">
        <v>2.5999999999999999E-2</v>
      </c>
      <c r="N336" s="8"/>
      <c r="O336" s="8">
        <v>2.8000000000000001E-2</v>
      </c>
      <c r="P336" s="8">
        <v>1.2999999999999999E-2</v>
      </c>
      <c r="Q336" s="8">
        <v>100.173</v>
      </c>
      <c r="R336" s="8">
        <v>4.8000000000000001E-2</v>
      </c>
      <c r="S336" s="8">
        <v>7.4999999999999997E-2</v>
      </c>
      <c r="T336" s="8">
        <v>1E-3</v>
      </c>
      <c r="U336" s="8"/>
      <c r="V336" s="8"/>
      <c r="W336" s="8">
        <v>7.9000000000000001E-2</v>
      </c>
      <c r="X336" s="25">
        <v>100.473</v>
      </c>
      <c r="Y336" s="8"/>
      <c r="Z336" s="8"/>
      <c r="AA336" s="8">
        <v>0</v>
      </c>
      <c r="AB336" s="8">
        <v>0</v>
      </c>
      <c r="AC336" s="8">
        <v>0</v>
      </c>
      <c r="AD336" s="8">
        <v>5.3528833219484043E-5</v>
      </c>
      <c r="AE336" s="8">
        <v>2.8295877387252019E-4</v>
      </c>
      <c r="AF336" s="8">
        <v>0</v>
      </c>
      <c r="AG336" s="8">
        <v>3.1736670865249245E-4</v>
      </c>
      <c r="AH336" s="8">
        <v>5.4315787028313728E-4</v>
      </c>
      <c r="AI336" s="8">
        <v>0</v>
      </c>
      <c r="AJ336" s="8">
        <v>0</v>
      </c>
      <c r="AK336" s="8">
        <v>3.4104572439314898E-4</v>
      </c>
      <c r="AL336" s="8">
        <v>1.4680744339775121E-4</v>
      </c>
      <c r="AM336" s="8">
        <v>0.99760293790489463</v>
      </c>
      <c r="AN336" s="8">
        <v>4.453687874675833E-4</v>
      </c>
      <c r="AO336" s="8">
        <v>5.094716518973338E-4</v>
      </c>
      <c r="AP336" s="8">
        <v>6.4738205178919921E-6</v>
      </c>
      <c r="AQ336" s="8">
        <v>0</v>
      </c>
      <c r="AR336" s="8">
        <v>0</v>
      </c>
      <c r="AS336" s="8">
        <f>SUM(Tabela2[[#This Row],[Mg15]:[U]])</f>
        <v>1.0002491175185959</v>
      </c>
    </row>
    <row r="337" spans="2:45" x14ac:dyDescent="0.25">
      <c r="B337" s="6" t="s">
        <v>392</v>
      </c>
      <c r="C337" s="6" t="s">
        <v>220</v>
      </c>
      <c r="D337" s="8"/>
      <c r="E337" s="8"/>
      <c r="F337" s="8"/>
      <c r="G337" s="8">
        <v>0</v>
      </c>
      <c r="H337" s="8">
        <v>0.106</v>
      </c>
      <c r="I337" s="8">
        <v>6.0000000000000001E-3</v>
      </c>
      <c r="J337" s="8">
        <v>1.4999999999999999E-2</v>
      </c>
      <c r="K337" s="8">
        <v>0</v>
      </c>
      <c r="L337" s="8">
        <v>0.17199999999999999</v>
      </c>
      <c r="M337" s="8">
        <v>0.186</v>
      </c>
      <c r="N337" s="8"/>
      <c r="O337" s="8">
        <v>7.9000000000000001E-2</v>
      </c>
      <c r="P337" s="8">
        <v>1.369</v>
      </c>
      <c r="Q337" s="8">
        <v>97.070999999999998</v>
      </c>
      <c r="R337" s="8">
        <v>0</v>
      </c>
      <c r="S337" s="8">
        <v>1.6819999999999999</v>
      </c>
      <c r="T337" s="8">
        <v>0</v>
      </c>
      <c r="U337" s="8"/>
      <c r="V337" s="8"/>
      <c r="W337" s="8">
        <v>7.4999999999999997E-2</v>
      </c>
      <c r="X337" s="25">
        <v>100.761</v>
      </c>
      <c r="Y337" s="8"/>
      <c r="Z337" s="8"/>
      <c r="AA337" s="8">
        <v>0</v>
      </c>
      <c r="AB337" s="8">
        <v>3.0967879867444073E-3</v>
      </c>
      <c r="AC337" s="8">
        <v>0</v>
      </c>
      <c r="AD337" s="8">
        <v>1.5935814116516461E-4</v>
      </c>
      <c r="AE337" s="8">
        <v>3.239934983034809E-4</v>
      </c>
      <c r="AF337" s="8">
        <v>0</v>
      </c>
      <c r="AG337" s="8">
        <v>3.6113017574018187E-3</v>
      </c>
      <c r="AH337" s="8">
        <v>3.8559455849953165E-3</v>
      </c>
      <c r="AI337" s="8">
        <v>0</v>
      </c>
      <c r="AJ337" s="8">
        <v>0</v>
      </c>
      <c r="AK337" s="8">
        <v>9.5487581276173009E-4</v>
      </c>
      <c r="AL337" s="8">
        <v>1.534169678161169E-2</v>
      </c>
      <c r="AM337" s="8">
        <v>0.95931617305184536</v>
      </c>
      <c r="AN337" s="8">
        <v>0</v>
      </c>
      <c r="AO337" s="8">
        <v>1.1338353042249005E-2</v>
      </c>
      <c r="AP337" s="8">
        <v>0</v>
      </c>
      <c r="AQ337" s="8">
        <v>0</v>
      </c>
      <c r="AR337" s="8">
        <v>0</v>
      </c>
      <c r="AS337" s="8">
        <f>SUM(Tabela2[[#This Row],[Mg15]:[U]])</f>
        <v>0.99799848565707805</v>
      </c>
    </row>
    <row r="338" spans="2:45" x14ac:dyDescent="0.25">
      <c r="B338" s="6" t="s">
        <v>393</v>
      </c>
      <c r="C338" s="6" t="s">
        <v>220</v>
      </c>
      <c r="D338" s="8"/>
      <c r="E338" s="8"/>
      <c r="F338" s="8"/>
      <c r="G338" s="8">
        <v>0</v>
      </c>
      <c r="H338" s="8">
        <v>8.4000000000000005E-2</v>
      </c>
      <c r="I338" s="8">
        <v>1.4999999999999999E-2</v>
      </c>
      <c r="J338" s="8">
        <v>2.9000000000000001E-2</v>
      </c>
      <c r="K338" s="8">
        <v>0</v>
      </c>
      <c r="L338" s="8">
        <v>0.14899999999999999</v>
      </c>
      <c r="M338" s="8">
        <v>0.157</v>
      </c>
      <c r="N338" s="8"/>
      <c r="O338" s="8">
        <v>0.113</v>
      </c>
      <c r="P338" s="8">
        <v>1.359</v>
      </c>
      <c r="Q338" s="8">
        <v>96.891000000000005</v>
      </c>
      <c r="R338" s="8">
        <v>0</v>
      </c>
      <c r="S338" s="8">
        <v>1.4259999999999999</v>
      </c>
      <c r="T338" s="8">
        <v>0</v>
      </c>
      <c r="U338" s="8"/>
      <c r="V338" s="8"/>
      <c r="W338" s="8">
        <v>1.7999999999999999E-2</v>
      </c>
      <c r="X338" s="25">
        <v>100.241</v>
      </c>
      <c r="Y338" s="8"/>
      <c r="Z338" s="8"/>
      <c r="AA338" s="8">
        <v>0</v>
      </c>
      <c r="AB338" s="8">
        <v>2.4647626146456969E-3</v>
      </c>
      <c r="AC338" s="8">
        <v>0</v>
      </c>
      <c r="AD338" s="8">
        <v>4.0013308969002071E-4</v>
      </c>
      <c r="AE338" s="8">
        <v>6.2911963178708644E-4</v>
      </c>
      <c r="AF338" s="8">
        <v>0</v>
      </c>
      <c r="AG338" s="8">
        <v>3.1420406859815641E-3</v>
      </c>
      <c r="AH338" s="8">
        <v>3.2689464656340253E-3</v>
      </c>
      <c r="AI338" s="8">
        <v>0</v>
      </c>
      <c r="AJ338" s="8">
        <v>0</v>
      </c>
      <c r="AK338" s="8">
        <v>1.3717925771245245E-3</v>
      </c>
      <c r="AL338" s="8">
        <v>1.5296061010963296E-2</v>
      </c>
      <c r="AM338" s="8">
        <v>0.96171392524952104</v>
      </c>
      <c r="AN338" s="8">
        <v>0</v>
      </c>
      <c r="AO338" s="8">
        <v>9.6545872833383953E-3</v>
      </c>
      <c r="AP338" s="8">
        <v>0</v>
      </c>
      <c r="AQ338" s="8">
        <v>0</v>
      </c>
      <c r="AR338" s="8">
        <v>0</v>
      </c>
      <c r="AS338" s="8">
        <f>SUM(Tabela2[[#This Row],[Mg15]:[U]])</f>
        <v>0.99794136860868565</v>
      </c>
    </row>
    <row r="339" spans="2:45" x14ac:dyDescent="0.25">
      <c r="B339" s="6" t="s">
        <v>394</v>
      </c>
      <c r="C339" s="6" t="s">
        <v>220</v>
      </c>
      <c r="D339" s="8"/>
      <c r="E339" s="8"/>
      <c r="F339" s="8"/>
      <c r="G339" s="8">
        <v>0</v>
      </c>
      <c r="H339" s="8">
        <v>0.04</v>
      </c>
      <c r="I339" s="8">
        <v>3.6999999999999998E-2</v>
      </c>
      <c r="J339" s="8">
        <v>1.0999999999999999E-2</v>
      </c>
      <c r="K339" s="8">
        <v>4.9000000000000002E-2</v>
      </c>
      <c r="L339" s="8">
        <v>2.5999999999999999E-2</v>
      </c>
      <c r="M339" s="8">
        <v>0.06</v>
      </c>
      <c r="N339" s="8"/>
      <c r="O339" s="8">
        <v>0</v>
      </c>
      <c r="P339" s="8">
        <v>0.98199999999999998</v>
      </c>
      <c r="Q339" s="8">
        <v>97.590999999999994</v>
      </c>
      <c r="R339" s="8">
        <v>0</v>
      </c>
      <c r="S339" s="8">
        <v>0.185</v>
      </c>
      <c r="T339" s="8">
        <v>5.3999999999999999E-2</v>
      </c>
      <c r="U339" s="8"/>
      <c r="V339" s="8"/>
      <c r="W339" s="8">
        <v>7.0000000000000007E-2</v>
      </c>
      <c r="X339" s="25">
        <v>99.105000000000004</v>
      </c>
      <c r="Y339" s="8"/>
      <c r="Z339" s="8"/>
      <c r="AA339" s="8">
        <v>0</v>
      </c>
      <c r="AB339" s="8">
        <v>1.1880294603667705E-3</v>
      </c>
      <c r="AC339" s="8">
        <v>0</v>
      </c>
      <c r="AD339" s="8">
        <v>9.9904796519402895E-4</v>
      </c>
      <c r="AE339" s="8">
        <v>2.4154571185312472E-4</v>
      </c>
      <c r="AF339" s="8">
        <v>9.2898289779930513E-4</v>
      </c>
      <c r="AG339" s="8">
        <v>5.5497100161967892E-4</v>
      </c>
      <c r="AH339" s="8">
        <v>1.2645348806370504E-3</v>
      </c>
      <c r="AI339" s="8">
        <v>0</v>
      </c>
      <c r="AJ339" s="8">
        <v>0</v>
      </c>
      <c r="AK339" s="8">
        <v>0</v>
      </c>
      <c r="AL339" s="8">
        <v>1.1187757525335485E-2</v>
      </c>
      <c r="AM339" s="8">
        <v>0.98049106739042302</v>
      </c>
      <c r="AN339" s="8">
        <v>0</v>
      </c>
      <c r="AO339" s="8">
        <v>1.2678191958467849E-3</v>
      </c>
      <c r="AP339" s="8">
        <v>3.5268033827296987E-4</v>
      </c>
      <c r="AQ339" s="8">
        <v>0</v>
      </c>
      <c r="AR339" s="8">
        <v>0</v>
      </c>
      <c r="AS339" s="8">
        <f>SUM(Tabela2[[#This Row],[Mg15]:[U]])</f>
        <v>0.99847643636734817</v>
      </c>
    </row>
    <row r="340" spans="2:45" x14ac:dyDescent="0.25">
      <c r="B340" s="6" t="s">
        <v>395</v>
      </c>
      <c r="C340" s="6" t="s">
        <v>220</v>
      </c>
      <c r="D340" s="8"/>
      <c r="E340" s="8"/>
      <c r="F340" s="8"/>
      <c r="G340" s="8">
        <v>2E-3</v>
      </c>
      <c r="H340" s="8">
        <v>0</v>
      </c>
      <c r="I340" s="8">
        <v>0</v>
      </c>
      <c r="J340" s="8">
        <v>1.7999999999999999E-2</v>
      </c>
      <c r="K340" s="8">
        <v>2.9000000000000001E-2</v>
      </c>
      <c r="L340" s="8">
        <v>2.1999999999999999E-2</v>
      </c>
      <c r="M340" s="8">
        <v>3.5999999999999997E-2</v>
      </c>
      <c r="N340" s="8"/>
      <c r="O340" s="8">
        <v>2.7E-2</v>
      </c>
      <c r="P340" s="8">
        <v>0.70499999999999996</v>
      </c>
      <c r="Q340" s="8">
        <v>99.492000000000004</v>
      </c>
      <c r="R340" s="8">
        <v>2.4E-2</v>
      </c>
      <c r="S340" s="8">
        <v>0.38500000000000001</v>
      </c>
      <c r="T340" s="8">
        <v>0</v>
      </c>
      <c r="U340" s="8"/>
      <c r="V340" s="8"/>
      <c r="W340" s="8">
        <v>3.7999999999999999E-2</v>
      </c>
      <c r="X340" s="25">
        <v>100.77800000000001</v>
      </c>
      <c r="Y340" s="8"/>
      <c r="Z340" s="8"/>
      <c r="AA340" s="8">
        <v>7.4023115178407331E-5</v>
      </c>
      <c r="AB340" s="8">
        <v>0</v>
      </c>
      <c r="AC340" s="8">
        <v>0</v>
      </c>
      <c r="AD340" s="8">
        <v>0</v>
      </c>
      <c r="AE340" s="8">
        <v>3.8940048608169918E-4</v>
      </c>
      <c r="AF340" s="8">
        <v>5.4166026045254312E-4</v>
      </c>
      <c r="AG340" s="8">
        <v>4.6263337617195844E-4</v>
      </c>
      <c r="AH340" s="8">
        <v>7.4747969752880978E-4</v>
      </c>
      <c r="AI340" s="8">
        <v>0</v>
      </c>
      <c r="AJ340" s="8">
        <v>0</v>
      </c>
      <c r="AK340" s="8">
        <v>3.2686055491235478E-4</v>
      </c>
      <c r="AL340" s="8">
        <v>7.9129425367774446E-3</v>
      </c>
      <c r="AM340" s="8">
        <v>0.9847803448107032</v>
      </c>
      <c r="AN340" s="8">
        <v>2.2132677368273822E-4</v>
      </c>
      <c r="AO340" s="8">
        <v>2.5993434214846411E-3</v>
      </c>
      <c r="AP340" s="8">
        <v>0</v>
      </c>
      <c r="AQ340" s="8">
        <v>0</v>
      </c>
      <c r="AR340" s="8">
        <v>0</v>
      </c>
      <c r="AS340" s="8">
        <f>SUM(Tabela2[[#This Row],[Mg15]:[U]])</f>
        <v>0.9980560150329737</v>
      </c>
    </row>
    <row r="341" spans="2:45" x14ac:dyDescent="0.25">
      <c r="B341" s="6" t="s">
        <v>396</v>
      </c>
      <c r="C341" s="6" t="s">
        <v>220</v>
      </c>
      <c r="D341" s="8"/>
      <c r="E341" s="8"/>
      <c r="F341" s="8"/>
      <c r="G341" s="8">
        <v>1.9E-2</v>
      </c>
      <c r="H341" s="8">
        <v>3.5000000000000003E-2</v>
      </c>
      <c r="I341" s="8">
        <v>1.2E-2</v>
      </c>
      <c r="J341" s="8">
        <v>2.5000000000000001E-2</v>
      </c>
      <c r="K341" s="8">
        <v>1.7999999999999999E-2</v>
      </c>
      <c r="L341" s="8">
        <v>1.4999999999999999E-2</v>
      </c>
      <c r="M341" s="8">
        <v>0</v>
      </c>
      <c r="N341" s="8"/>
      <c r="O341" s="8">
        <v>0.05</v>
      </c>
      <c r="P341" s="8">
        <v>5.0999999999999997E-2</v>
      </c>
      <c r="Q341" s="8">
        <v>100.26900000000001</v>
      </c>
      <c r="R341" s="8">
        <v>1.6E-2</v>
      </c>
      <c r="S341" s="8">
        <v>0</v>
      </c>
      <c r="T341" s="8">
        <v>0</v>
      </c>
      <c r="U341" s="8"/>
      <c r="V341" s="8"/>
      <c r="W341" s="8">
        <v>9.4E-2</v>
      </c>
      <c r="X341" s="25">
        <v>100.604</v>
      </c>
      <c r="Y341" s="8"/>
      <c r="Z341" s="8"/>
      <c r="AA341" s="8">
        <v>7.0593371132007462E-4</v>
      </c>
      <c r="AB341" s="8">
        <v>1.0280768012858742E-3</v>
      </c>
      <c r="AC341" s="8">
        <v>0</v>
      </c>
      <c r="AD341" s="8">
        <v>3.2044696127171013E-4</v>
      </c>
      <c r="AE341" s="8">
        <v>5.4292138891278742E-4</v>
      </c>
      <c r="AF341" s="8">
        <v>3.3750051510192478E-4</v>
      </c>
      <c r="AG341" s="8">
        <v>3.1664927504116834E-4</v>
      </c>
      <c r="AH341" s="8">
        <v>0</v>
      </c>
      <c r="AI341" s="8">
        <v>0</v>
      </c>
      <c r="AJ341" s="8">
        <v>0</v>
      </c>
      <c r="AK341" s="8">
        <v>6.0763350431150597E-4</v>
      </c>
      <c r="AL341" s="8">
        <v>5.7463494049712351E-4</v>
      </c>
      <c r="AM341" s="8">
        <v>0.99630165785741487</v>
      </c>
      <c r="AN341" s="8">
        <v>1.4812066486783858E-4</v>
      </c>
      <c r="AO341" s="8">
        <v>0</v>
      </c>
      <c r="AP341" s="8">
        <v>0</v>
      </c>
      <c r="AQ341" s="8">
        <v>0</v>
      </c>
      <c r="AR341" s="8">
        <v>0</v>
      </c>
      <c r="AS341" s="8">
        <f>SUM(Tabela2[[#This Row],[Mg15]:[U]])</f>
        <v>1.0008835756200249</v>
      </c>
    </row>
    <row r="342" spans="2:45" x14ac:dyDescent="0.25">
      <c r="B342" s="6" t="s">
        <v>397</v>
      </c>
      <c r="C342" s="6" t="s">
        <v>220</v>
      </c>
      <c r="D342" s="8"/>
      <c r="E342" s="8"/>
      <c r="F342" s="8"/>
      <c r="G342" s="8">
        <v>1.6E-2</v>
      </c>
      <c r="H342" s="8">
        <v>0.128</v>
      </c>
      <c r="I342" s="8">
        <v>0</v>
      </c>
      <c r="J342" s="8">
        <v>0.01</v>
      </c>
      <c r="K342" s="8">
        <v>0</v>
      </c>
      <c r="L342" s="8">
        <v>0.23899999999999999</v>
      </c>
      <c r="M342" s="8">
        <v>0.501</v>
      </c>
      <c r="N342" s="8"/>
      <c r="O342" s="8">
        <v>0.10199999999999999</v>
      </c>
      <c r="P342" s="8">
        <v>2.012</v>
      </c>
      <c r="Q342" s="8">
        <v>94.88</v>
      </c>
      <c r="R342" s="8">
        <v>0</v>
      </c>
      <c r="S342" s="8">
        <v>2.4300000000000002</v>
      </c>
      <c r="T342" s="8">
        <v>7.8E-2</v>
      </c>
      <c r="U342" s="8"/>
      <c r="V342" s="8"/>
      <c r="W342" s="8">
        <v>2.9000000000000001E-2</v>
      </c>
      <c r="X342" s="25">
        <v>100.425</v>
      </c>
      <c r="Y342" s="8"/>
      <c r="Z342" s="8"/>
      <c r="AA342" s="8">
        <v>5.9169040516708149E-4</v>
      </c>
      <c r="AB342" s="8">
        <v>3.7422406155083608E-3</v>
      </c>
      <c r="AC342" s="8">
        <v>0</v>
      </c>
      <c r="AD342" s="8">
        <v>0</v>
      </c>
      <c r="AE342" s="8">
        <v>2.1615294953121142E-4</v>
      </c>
      <c r="AF342" s="8">
        <v>0</v>
      </c>
      <c r="AG342" s="8">
        <v>5.0216838027837872E-3</v>
      </c>
      <c r="AH342" s="8">
        <v>1.039373902991576E-2</v>
      </c>
      <c r="AI342" s="8">
        <v>0</v>
      </c>
      <c r="AJ342" s="8">
        <v>0</v>
      </c>
      <c r="AK342" s="8">
        <v>1.2337753900524312E-3</v>
      </c>
      <c r="AL342" s="8">
        <v>2.2563894123575651E-2</v>
      </c>
      <c r="AM342" s="8">
        <v>0.93834613322165394</v>
      </c>
      <c r="AN342" s="8">
        <v>0</v>
      </c>
      <c r="AO342" s="8">
        <v>1.6392545117003946E-2</v>
      </c>
      <c r="AP342" s="8">
        <v>5.0146036323750172E-4</v>
      </c>
      <c r="AQ342" s="8">
        <v>0</v>
      </c>
      <c r="AR342" s="8">
        <v>0</v>
      </c>
      <c r="AS342" s="8">
        <f>SUM(Tabela2[[#This Row],[Mg15]:[U]])</f>
        <v>0.99900331501842965</v>
      </c>
    </row>
    <row r="343" spans="2:45" x14ac:dyDescent="0.25">
      <c r="B343" s="6" t="s">
        <v>398</v>
      </c>
      <c r="C343" s="6" t="s">
        <v>220</v>
      </c>
      <c r="D343" s="8"/>
      <c r="E343" s="8"/>
      <c r="F343" s="8"/>
      <c r="G343" s="8">
        <v>3.4000000000000002E-2</v>
      </c>
      <c r="H343" s="8">
        <v>1E-3</v>
      </c>
      <c r="I343" s="8">
        <v>0</v>
      </c>
      <c r="J343" s="8">
        <v>2.8000000000000001E-2</v>
      </c>
      <c r="K343" s="8">
        <v>0</v>
      </c>
      <c r="L343" s="8">
        <v>8.0000000000000002E-3</v>
      </c>
      <c r="M343" s="8">
        <v>9.7000000000000003E-2</v>
      </c>
      <c r="N343" s="8"/>
      <c r="O343" s="8">
        <v>7.0000000000000007E-2</v>
      </c>
      <c r="P343" s="8">
        <v>1.7999999999999999E-2</v>
      </c>
      <c r="Q343" s="8">
        <v>99.784000000000006</v>
      </c>
      <c r="R343" s="8">
        <v>0</v>
      </c>
      <c r="S343" s="8">
        <v>0.46300000000000002</v>
      </c>
      <c r="T343" s="8">
        <v>6.6000000000000003E-2</v>
      </c>
      <c r="U343" s="8"/>
      <c r="V343" s="8"/>
      <c r="W343" s="8">
        <v>6.9000000000000006E-2</v>
      </c>
      <c r="X343" s="25">
        <v>100.63800000000001</v>
      </c>
      <c r="Y343" s="8"/>
      <c r="Z343" s="8"/>
      <c r="AA343" s="8">
        <v>1.2640666234627494E-3</v>
      </c>
      <c r="AB343" s="8">
        <v>2.9392616039776207E-5</v>
      </c>
      <c r="AC343" s="8">
        <v>0</v>
      </c>
      <c r="AD343" s="8">
        <v>0</v>
      </c>
      <c r="AE343" s="8">
        <v>6.0846513824855983E-4</v>
      </c>
      <c r="AF343" s="8">
        <v>0</v>
      </c>
      <c r="AG343" s="8">
        <v>1.6898881184083524E-4</v>
      </c>
      <c r="AH343" s="8">
        <v>2.0231231503790416E-3</v>
      </c>
      <c r="AI343" s="8">
        <v>0</v>
      </c>
      <c r="AJ343" s="8">
        <v>0</v>
      </c>
      <c r="AK343" s="8">
        <v>8.5123696486184147E-4</v>
      </c>
      <c r="AL343" s="8">
        <v>2.0294347150791485E-4</v>
      </c>
      <c r="AM343" s="8">
        <v>0.99212365626262011</v>
      </c>
      <c r="AN343" s="8">
        <v>0</v>
      </c>
      <c r="AO343" s="8">
        <v>3.1400575529914984E-3</v>
      </c>
      <c r="AP343" s="8">
        <v>4.2658192222416508E-4</v>
      </c>
      <c r="AQ343" s="8">
        <v>0</v>
      </c>
      <c r="AR343" s="8">
        <v>0</v>
      </c>
      <c r="AS343" s="8">
        <f>SUM(Tabela2[[#This Row],[Mg15]:[U]])</f>
        <v>1.0008385125141765</v>
      </c>
    </row>
    <row r="344" spans="2:45" x14ac:dyDescent="0.25">
      <c r="B344" s="6" t="s">
        <v>399</v>
      </c>
      <c r="C344" s="6" t="s">
        <v>220</v>
      </c>
      <c r="D344" s="8"/>
      <c r="E344" s="8"/>
      <c r="F344" s="8"/>
      <c r="G344" s="8">
        <v>0</v>
      </c>
      <c r="H344" s="8">
        <v>0</v>
      </c>
      <c r="I344" s="8">
        <v>0</v>
      </c>
      <c r="J344" s="8">
        <v>7.0000000000000001E-3</v>
      </c>
      <c r="K344" s="8">
        <v>3.0000000000000001E-3</v>
      </c>
      <c r="L344" s="8">
        <v>4.2999999999999997E-2</v>
      </c>
      <c r="M344" s="8">
        <v>8.1000000000000003E-2</v>
      </c>
      <c r="N344" s="8"/>
      <c r="O344" s="8">
        <v>7.5999999999999998E-2</v>
      </c>
      <c r="P344" s="8">
        <v>0.01</v>
      </c>
      <c r="Q344" s="8">
        <v>100.65</v>
      </c>
      <c r="R344" s="8">
        <v>0</v>
      </c>
      <c r="S344" s="8">
        <v>0.40400000000000003</v>
      </c>
      <c r="T344" s="8">
        <v>0</v>
      </c>
      <c r="U344" s="8"/>
      <c r="V344" s="8"/>
      <c r="W344" s="8">
        <v>4.8000000000000001E-2</v>
      </c>
      <c r="X344" s="25">
        <v>101.322</v>
      </c>
      <c r="Y344" s="8"/>
      <c r="Z344" s="8"/>
      <c r="AA344" s="8">
        <v>0</v>
      </c>
      <c r="AB344" s="8">
        <v>0</v>
      </c>
      <c r="AC344" s="8">
        <v>0</v>
      </c>
      <c r="AD344" s="8">
        <v>0</v>
      </c>
      <c r="AE344" s="8">
        <v>1.5110489168028486E-4</v>
      </c>
      <c r="AF344" s="8">
        <v>5.5912219278586665E-5</v>
      </c>
      <c r="AG344" s="8">
        <v>9.0227564706608324E-4</v>
      </c>
      <c r="AH344" s="8">
        <v>1.6781795283475557E-3</v>
      </c>
      <c r="AI344" s="8">
        <v>0</v>
      </c>
      <c r="AJ344" s="8">
        <v>0</v>
      </c>
      <c r="AK344" s="8">
        <v>9.1805529849708738E-4</v>
      </c>
      <c r="AL344" s="8">
        <v>1.1199674339672467E-4</v>
      </c>
      <c r="AM344" s="8">
        <v>0.99408035103805792</v>
      </c>
      <c r="AN344" s="8">
        <v>0</v>
      </c>
      <c r="AO344" s="8">
        <v>2.7217034067628194E-3</v>
      </c>
      <c r="AP344" s="8">
        <v>0</v>
      </c>
      <c r="AQ344" s="8">
        <v>0</v>
      </c>
      <c r="AR344" s="8">
        <v>0</v>
      </c>
      <c r="AS344" s="8">
        <f>SUM(Tabela2[[#This Row],[Mg15]:[U]])</f>
        <v>1.0006195787730872</v>
      </c>
    </row>
    <row r="345" spans="2:45" x14ac:dyDescent="0.25">
      <c r="B345" s="6" t="s">
        <v>400</v>
      </c>
      <c r="C345" s="6" t="s">
        <v>220</v>
      </c>
      <c r="D345" s="8"/>
      <c r="E345" s="8"/>
      <c r="F345" s="8"/>
      <c r="G345" s="8">
        <v>1.2E-2</v>
      </c>
      <c r="H345" s="8">
        <v>0</v>
      </c>
      <c r="I345" s="8">
        <v>0</v>
      </c>
      <c r="J345" s="8">
        <v>0</v>
      </c>
      <c r="K345" s="8">
        <v>2.1999999999999999E-2</v>
      </c>
      <c r="L345" s="8">
        <v>4.0000000000000001E-3</v>
      </c>
      <c r="M345" s="8">
        <v>4.7E-2</v>
      </c>
      <c r="N345" s="8"/>
      <c r="O345" s="8">
        <v>0</v>
      </c>
      <c r="P345" s="8">
        <v>0</v>
      </c>
      <c r="Q345" s="8">
        <v>100.145</v>
      </c>
      <c r="R345" s="8">
        <v>8.5000000000000006E-2</v>
      </c>
      <c r="S345" s="8">
        <v>0.44</v>
      </c>
      <c r="T345" s="8">
        <v>1.2E-2</v>
      </c>
      <c r="U345" s="8"/>
      <c r="V345" s="8"/>
      <c r="W345" s="8">
        <v>3.1E-2</v>
      </c>
      <c r="X345" s="25">
        <v>100.798</v>
      </c>
      <c r="Y345" s="8"/>
      <c r="Z345" s="8"/>
      <c r="AA345" s="8">
        <v>4.4537872668708541E-4</v>
      </c>
      <c r="AB345" s="8">
        <v>0</v>
      </c>
      <c r="AC345" s="8">
        <v>0</v>
      </c>
      <c r="AD345" s="8">
        <v>0</v>
      </c>
      <c r="AE345" s="8">
        <v>0</v>
      </c>
      <c r="AF345" s="8">
        <v>4.120619544927378E-4</v>
      </c>
      <c r="AG345" s="8">
        <v>8.4350008902853136E-5</v>
      </c>
      <c r="AH345" s="8">
        <v>9.7860091918401367E-4</v>
      </c>
      <c r="AI345" s="8">
        <v>0</v>
      </c>
      <c r="AJ345" s="8">
        <v>0</v>
      </c>
      <c r="AK345" s="8">
        <v>0</v>
      </c>
      <c r="AL345" s="8">
        <v>0</v>
      </c>
      <c r="AM345" s="8">
        <v>0.9940113483362838</v>
      </c>
      <c r="AN345" s="8">
        <v>7.8605421039718254E-4</v>
      </c>
      <c r="AO345" s="8">
        <v>2.9789723321220372E-3</v>
      </c>
      <c r="AP345" s="8">
        <v>7.7427802458296185E-5</v>
      </c>
      <c r="AQ345" s="8">
        <v>0</v>
      </c>
      <c r="AR345" s="8">
        <v>0</v>
      </c>
      <c r="AS345" s="8">
        <f>SUM(Tabela2[[#This Row],[Mg15]:[U]])</f>
        <v>0.99977419429052816</v>
      </c>
    </row>
    <row r="346" spans="2:45" x14ac:dyDescent="0.25">
      <c r="B346" s="6" t="s">
        <v>401</v>
      </c>
      <c r="C346" s="6" t="s">
        <v>220</v>
      </c>
      <c r="D346" s="8"/>
      <c r="E346" s="8"/>
      <c r="F346" s="8"/>
      <c r="G346" s="8">
        <v>1.4999999999999999E-2</v>
      </c>
      <c r="H346" s="8">
        <v>3.2000000000000001E-2</v>
      </c>
      <c r="I346" s="8">
        <v>8.0000000000000002E-3</v>
      </c>
      <c r="J346" s="8">
        <v>2.3E-2</v>
      </c>
      <c r="K346" s="8">
        <v>0</v>
      </c>
      <c r="L346" s="8">
        <v>3.4000000000000002E-2</v>
      </c>
      <c r="M346" s="8">
        <v>0.14299999999999999</v>
      </c>
      <c r="N346" s="8"/>
      <c r="O346" s="8">
        <v>7.0000000000000001E-3</v>
      </c>
      <c r="P346" s="8">
        <v>1.097</v>
      </c>
      <c r="Q346" s="8">
        <v>97.872</v>
      </c>
      <c r="R346" s="8">
        <v>0</v>
      </c>
      <c r="S346" s="8">
        <v>0.20899999999999999</v>
      </c>
      <c r="T346" s="8">
        <v>0</v>
      </c>
      <c r="U346" s="8"/>
      <c r="V346" s="8"/>
      <c r="W346" s="8">
        <v>7.2999999999999995E-2</v>
      </c>
      <c r="X346" s="25">
        <v>99.513000000000005</v>
      </c>
      <c r="Y346" s="8"/>
      <c r="Z346" s="8"/>
      <c r="AA346" s="8">
        <v>5.6118564169248112E-4</v>
      </c>
      <c r="AB346" s="8">
        <v>9.4648222914873938E-4</v>
      </c>
      <c r="AC346" s="8">
        <v>0</v>
      </c>
      <c r="AD346" s="8">
        <v>2.1511459116179126E-4</v>
      </c>
      <c r="AE346" s="8">
        <v>5.0295571772863545E-4</v>
      </c>
      <c r="AF346" s="8">
        <v>0</v>
      </c>
      <c r="AG346" s="8">
        <v>7.227217535290283E-4</v>
      </c>
      <c r="AH346" s="8">
        <v>3.0013100835651796E-3</v>
      </c>
      <c r="AI346" s="8">
        <v>0</v>
      </c>
      <c r="AJ346" s="8">
        <v>0</v>
      </c>
      <c r="AK346" s="8">
        <v>8.5659339039643664E-5</v>
      </c>
      <c r="AL346" s="8">
        <v>1.2446104754519368E-2</v>
      </c>
      <c r="AM346" s="8">
        <v>0.97923652344792222</v>
      </c>
      <c r="AN346" s="8">
        <v>0</v>
      </c>
      <c r="AO346" s="8">
        <v>1.4263534198054029E-3</v>
      </c>
      <c r="AP346" s="8">
        <v>0</v>
      </c>
      <c r="AQ346" s="8">
        <v>0</v>
      </c>
      <c r="AR346" s="8">
        <v>0</v>
      </c>
      <c r="AS346" s="8">
        <f>SUM(Tabela2[[#This Row],[Mg15]:[U]])</f>
        <v>0.99914441097811246</v>
      </c>
    </row>
    <row r="347" spans="2:45" x14ac:dyDescent="0.25">
      <c r="B347" s="6" t="s">
        <v>402</v>
      </c>
      <c r="C347" s="6" t="s">
        <v>220</v>
      </c>
      <c r="D347" s="8"/>
      <c r="E347" s="8"/>
      <c r="F347" s="8"/>
      <c r="G347" s="8">
        <v>1.9E-2</v>
      </c>
      <c r="H347" s="8">
        <v>0</v>
      </c>
      <c r="I347" s="8">
        <v>3.0000000000000001E-3</v>
      </c>
      <c r="J347" s="8">
        <v>2.4E-2</v>
      </c>
      <c r="K347" s="8">
        <v>0.14299999999999999</v>
      </c>
      <c r="L347" s="8">
        <v>4.3999999999999997E-2</v>
      </c>
      <c r="M347" s="8">
        <v>4.1000000000000002E-2</v>
      </c>
      <c r="N347" s="8"/>
      <c r="O347" s="8">
        <v>4.3999999999999997E-2</v>
      </c>
      <c r="P347" s="8">
        <v>0</v>
      </c>
      <c r="Q347" s="8">
        <v>99.576999999999998</v>
      </c>
      <c r="R347" s="8">
        <v>8.0000000000000002E-3</v>
      </c>
      <c r="S347" s="8">
        <v>0.25800000000000001</v>
      </c>
      <c r="T347" s="8">
        <v>0</v>
      </c>
      <c r="U347" s="8"/>
      <c r="V347" s="8"/>
      <c r="W347" s="8">
        <v>4.2000000000000003E-2</v>
      </c>
      <c r="X347" s="25">
        <v>100.203</v>
      </c>
      <c r="Y347" s="8"/>
      <c r="Z347" s="8"/>
      <c r="AA347" s="8">
        <v>7.0834512681222477E-4</v>
      </c>
      <c r="AB347" s="8">
        <v>0</v>
      </c>
      <c r="AC347" s="8">
        <v>0</v>
      </c>
      <c r="AD347" s="8">
        <v>8.0385395887293268E-5</v>
      </c>
      <c r="AE347" s="8">
        <v>5.2298492812445304E-4</v>
      </c>
      <c r="AF347" s="8">
        <v>2.6904130508269464E-3</v>
      </c>
      <c r="AG347" s="8">
        <v>9.320107124924145E-4</v>
      </c>
      <c r="AH347" s="8">
        <v>8.5750113658839618E-4</v>
      </c>
      <c r="AI347" s="8">
        <v>0</v>
      </c>
      <c r="AJ347" s="8">
        <v>0</v>
      </c>
      <c r="AK347" s="8">
        <v>5.3654403776607447E-4</v>
      </c>
      <c r="AL347" s="8">
        <v>0</v>
      </c>
      <c r="AM347" s="8">
        <v>0.99280554915902586</v>
      </c>
      <c r="AN347" s="8">
        <v>7.4313316857415622E-5</v>
      </c>
      <c r="AO347" s="8">
        <v>1.754593779460829E-3</v>
      </c>
      <c r="AP347" s="8">
        <v>0</v>
      </c>
      <c r="AQ347" s="8">
        <v>0</v>
      </c>
      <c r="AR347" s="8">
        <v>0</v>
      </c>
      <c r="AS347" s="8">
        <f>SUM(Tabela2[[#This Row],[Mg15]:[U]])</f>
        <v>1.0009626406438419</v>
      </c>
    </row>
    <row r="348" spans="2:45" x14ac:dyDescent="0.25">
      <c r="B348" s="6" t="s">
        <v>403</v>
      </c>
      <c r="C348" s="6" t="s">
        <v>220</v>
      </c>
      <c r="D348" s="8"/>
      <c r="E348" s="8"/>
      <c r="F348" s="8"/>
      <c r="G348" s="8">
        <v>0</v>
      </c>
      <c r="H348" s="8">
        <v>0</v>
      </c>
      <c r="I348" s="8">
        <v>1E-3</v>
      </c>
      <c r="J348" s="8">
        <v>1.4E-2</v>
      </c>
      <c r="K348" s="8">
        <v>0.122</v>
      </c>
      <c r="L348" s="8">
        <v>6.0000000000000001E-3</v>
      </c>
      <c r="M348" s="8">
        <v>0</v>
      </c>
      <c r="N348" s="8"/>
      <c r="O348" s="8">
        <v>2E-3</v>
      </c>
      <c r="P348" s="8">
        <v>2.1000000000000001E-2</v>
      </c>
      <c r="Q348" s="8">
        <v>98.257999999999996</v>
      </c>
      <c r="R348" s="8">
        <v>5.0999999999999997E-2</v>
      </c>
      <c r="S348" s="8">
        <v>0.13900000000000001</v>
      </c>
      <c r="T348" s="8">
        <v>2.5999999999999999E-2</v>
      </c>
      <c r="U348" s="8"/>
      <c r="V348" s="8"/>
      <c r="W348" s="8">
        <v>0.04</v>
      </c>
      <c r="X348" s="25">
        <v>98.68</v>
      </c>
      <c r="Y348" s="8"/>
      <c r="Z348" s="8"/>
      <c r="AA348" s="8">
        <v>0</v>
      </c>
      <c r="AB348" s="8">
        <v>0</v>
      </c>
      <c r="AC348" s="8">
        <v>0</v>
      </c>
      <c r="AD348" s="8">
        <v>2.7214130689363561E-5</v>
      </c>
      <c r="AE348" s="8">
        <v>3.0984502899478915E-4</v>
      </c>
      <c r="AF348" s="8">
        <v>2.3312095848661801E-3</v>
      </c>
      <c r="AG348" s="8">
        <v>1.2907972868092863E-4</v>
      </c>
      <c r="AH348" s="8">
        <v>0</v>
      </c>
      <c r="AI348" s="8">
        <v>0</v>
      </c>
      <c r="AJ348" s="8">
        <v>0</v>
      </c>
      <c r="AK348" s="8">
        <v>2.4769729178686351E-5</v>
      </c>
      <c r="AL348" s="8">
        <v>2.4113525055448714E-4</v>
      </c>
      <c r="AM348" s="8">
        <v>0.99497379749524029</v>
      </c>
      <c r="AN348" s="8">
        <v>4.8115544041460283E-4</v>
      </c>
      <c r="AO348" s="8">
        <v>9.6008624007526443E-4</v>
      </c>
      <c r="AP348" s="8">
        <v>1.7114755031876809E-4</v>
      </c>
      <c r="AQ348" s="8">
        <v>0</v>
      </c>
      <c r="AR348" s="8">
        <v>0</v>
      </c>
      <c r="AS348" s="8">
        <f>SUM(Tabela2[[#This Row],[Mg15]:[U]])</f>
        <v>0.99964944017901336</v>
      </c>
    </row>
    <row r="349" spans="2:45" x14ac:dyDescent="0.25">
      <c r="B349" s="6" t="s">
        <v>404</v>
      </c>
      <c r="C349" s="6" t="s">
        <v>220</v>
      </c>
      <c r="D349" s="8"/>
      <c r="E349" s="8"/>
      <c r="F349" s="8"/>
      <c r="G349" s="8">
        <v>1.4E-2</v>
      </c>
      <c r="H349" s="8">
        <v>0</v>
      </c>
      <c r="I349" s="8">
        <v>0.01</v>
      </c>
      <c r="J349" s="8">
        <v>0.02</v>
      </c>
      <c r="K349" s="8">
        <v>0.13100000000000001</v>
      </c>
      <c r="L349" s="8">
        <v>0</v>
      </c>
      <c r="M349" s="8">
        <v>3.5999999999999997E-2</v>
      </c>
      <c r="N349" s="8"/>
      <c r="O349" s="8">
        <v>6.2E-2</v>
      </c>
      <c r="P349" s="8">
        <v>3.5999999999999997E-2</v>
      </c>
      <c r="Q349" s="8">
        <v>98.703000000000003</v>
      </c>
      <c r="R349" s="8">
        <v>0</v>
      </c>
      <c r="S349" s="8">
        <v>0.23599999999999999</v>
      </c>
      <c r="T349" s="8">
        <v>0</v>
      </c>
      <c r="U349" s="8"/>
      <c r="V349" s="8"/>
      <c r="W349" s="8">
        <v>3.9E-2</v>
      </c>
      <c r="X349" s="25">
        <v>99.287000000000006</v>
      </c>
      <c r="Y349" s="8"/>
      <c r="Z349" s="8"/>
      <c r="AA349" s="8">
        <v>5.267182132522362E-4</v>
      </c>
      <c r="AB349" s="8">
        <v>0</v>
      </c>
      <c r="AC349" s="8">
        <v>0</v>
      </c>
      <c r="AD349" s="8">
        <v>2.7040510786626321E-4</v>
      </c>
      <c r="AE349" s="8">
        <v>4.3981184125845973E-4</v>
      </c>
      <c r="AF349" s="8">
        <v>2.4872143230990069E-3</v>
      </c>
      <c r="AG349" s="8">
        <v>0</v>
      </c>
      <c r="AH349" s="8">
        <v>7.5982283135629962E-4</v>
      </c>
      <c r="AI349" s="8">
        <v>0</v>
      </c>
      <c r="AJ349" s="8">
        <v>0</v>
      </c>
      <c r="AK349" s="8">
        <v>7.6296282387942384E-4</v>
      </c>
      <c r="AL349" s="8">
        <v>4.1073747950484983E-4</v>
      </c>
      <c r="AM349" s="8">
        <v>0.99310347532296006</v>
      </c>
      <c r="AN349" s="8">
        <v>0</v>
      </c>
      <c r="AO349" s="8">
        <v>1.6196749787993194E-3</v>
      </c>
      <c r="AP349" s="8">
        <v>0</v>
      </c>
      <c r="AQ349" s="8">
        <v>0</v>
      </c>
      <c r="AR349" s="8">
        <v>0</v>
      </c>
      <c r="AS349" s="8">
        <f>SUM(Tabela2[[#This Row],[Mg15]:[U]])</f>
        <v>1.0003808229219759</v>
      </c>
    </row>
    <row r="350" spans="2:45" x14ac:dyDescent="0.25">
      <c r="B350" s="6" t="s">
        <v>405</v>
      </c>
      <c r="C350" s="6" t="s">
        <v>220</v>
      </c>
      <c r="D350" s="8"/>
      <c r="E350" s="8"/>
      <c r="F350" s="8"/>
      <c r="G350" s="8">
        <v>0</v>
      </c>
      <c r="H350" s="8">
        <v>0</v>
      </c>
      <c r="I350" s="8">
        <v>0</v>
      </c>
      <c r="J350" s="8">
        <v>0</v>
      </c>
      <c r="K350" s="8">
        <v>5.8000000000000003E-2</v>
      </c>
      <c r="L350" s="8">
        <v>0</v>
      </c>
      <c r="M350" s="8">
        <v>0</v>
      </c>
      <c r="N350" s="8"/>
      <c r="O350" s="8">
        <v>2.5000000000000001E-2</v>
      </c>
      <c r="P350" s="8">
        <v>0</v>
      </c>
      <c r="Q350" s="8">
        <v>99.835999999999999</v>
      </c>
      <c r="R350" s="8">
        <v>0</v>
      </c>
      <c r="S350" s="8">
        <v>0</v>
      </c>
      <c r="T350" s="8">
        <v>0</v>
      </c>
      <c r="U350" s="8"/>
      <c r="V350" s="8"/>
      <c r="W350" s="8">
        <v>6.6000000000000003E-2</v>
      </c>
      <c r="X350" s="25">
        <v>99.984999999999999</v>
      </c>
      <c r="Y350" s="8"/>
      <c r="Z350" s="8"/>
      <c r="AA350" s="8">
        <v>0</v>
      </c>
      <c r="AB350" s="8">
        <v>0</v>
      </c>
      <c r="AC350" s="8">
        <v>0</v>
      </c>
      <c r="AD350" s="8">
        <v>0</v>
      </c>
      <c r="AE350" s="8">
        <v>0</v>
      </c>
      <c r="AF350" s="8">
        <v>1.0947372560623754E-3</v>
      </c>
      <c r="AG350" s="8">
        <v>0</v>
      </c>
      <c r="AH350" s="8">
        <v>0</v>
      </c>
      <c r="AI350" s="8">
        <v>0</v>
      </c>
      <c r="AJ350" s="8">
        <v>0</v>
      </c>
      <c r="AK350" s="8">
        <v>3.0583817009551705E-4</v>
      </c>
      <c r="AL350" s="8">
        <v>0</v>
      </c>
      <c r="AM350" s="8">
        <v>0.9985994245738421</v>
      </c>
      <c r="AN350" s="8">
        <v>0</v>
      </c>
      <c r="AO350" s="8">
        <v>0</v>
      </c>
      <c r="AP350" s="8">
        <v>0</v>
      </c>
      <c r="AQ350" s="8">
        <v>0</v>
      </c>
      <c r="AR350" s="8">
        <v>0</v>
      </c>
      <c r="AS350" s="8">
        <f>SUM(Tabela2[[#This Row],[Mg15]:[U]])</f>
        <v>1</v>
      </c>
    </row>
    <row r="351" spans="2:45" x14ac:dyDescent="0.25">
      <c r="B351" s="6" t="s">
        <v>406</v>
      </c>
      <c r="C351" s="6" t="s">
        <v>220</v>
      </c>
      <c r="D351" s="8"/>
      <c r="E351" s="8"/>
      <c r="F351" s="8"/>
      <c r="G351" s="8">
        <v>2E-3</v>
      </c>
      <c r="H351" s="8">
        <v>0</v>
      </c>
      <c r="I351" s="8">
        <v>6.0000000000000001E-3</v>
      </c>
      <c r="J351" s="8">
        <v>2.5000000000000001E-2</v>
      </c>
      <c r="K351" s="8">
        <v>0.61299999999999999</v>
      </c>
      <c r="L351" s="8">
        <v>0.02</v>
      </c>
      <c r="M351" s="8">
        <v>2.7E-2</v>
      </c>
      <c r="N351" s="8"/>
      <c r="O351" s="8">
        <v>0</v>
      </c>
      <c r="P351" s="8">
        <v>3.2000000000000001E-2</v>
      </c>
      <c r="Q351" s="8">
        <v>99.468999999999994</v>
      </c>
      <c r="R351" s="8">
        <v>0</v>
      </c>
      <c r="S351" s="8">
        <v>0</v>
      </c>
      <c r="T351" s="8">
        <v>1.6E-2</v>
      </c>
      <c r="U351" s="8"/>
      <c r="V351" s="8"/>
      <c r="W351" s="8">
        <v>4.5999999999999999E-2</v>
      </c>
      <c r="X351" s="25">
        <v>100.256</v>
      </c>
      <c r="Y351" s="8"/>
      <c r="Z351" s="8"/>
      <c r="AA351" s="8">
        <v>7.4199808266565181E-5</v>
      </c>
      <c r="AB351" s="8">
        <v>0</v>
      </c>
      <c r="AC351" s="8">
        <v>0</v>
      </c>
      <c r="AD351" s="8">
        <v>1.599884491238333E-4</v>
      </c>
      <c r="AE351" s="8">
        <v>5.4212497858367248E-4</v>
      </c>
      <c r="AF351" s="8">
        <v>1.1476907356836446E-2</v>
      </c>
      <c r="AG351" s="8">
        <v>4.2157971044755701E-4</v>
      </c>
      <c r="AH351" s="8">
        <v>5.6194794801036447E-4</v>
      </c>
      <c r="AI351" s="8">
        <v>0</v>
      </c>
      <c r="AJ351" s="8">
        <v>0</v>
      </c>
      <c r="AK351" s="8">
        <v>0</v>
      </c>
      <c r="AL351" s="8">
        <v>3.6002635897781329E-4</v>
      </c>
      <c r="AM351" s="8">
        <v>0.98690281493988485</v>
      </c>
      <c r="AN351" s="8">
        <v>0</v>
      </c>
      <c r="AO351" s="8">
        <v>0</v>
      </c>
      <c r="AP351" s="8">
        <v>1.0319537512968787E-4</v>
      </c>
      <c r="AQ351" s="8">
        <v>0</v>
      </c>
      <c r="AR351" s="8">
        <v>0</v>
      </c>
      <c r="AS351" s="8">
        <f>SUM(Tabela2[[#This Row],[Mg15]:[U]])</f>
        <v>1.0006027849252608</v>
      </c>
    </row>
    <row r="352" spans="2:45" x14ac:dyDescent="0.25">
      <c r="B352" s="6" t="s">
        <v>407</v>
      </c>
      <c r="C352" s="6" t="s">
        <v>220</v>
      </c>
      <c r="D352" s="8"/>
      <c r="E352" s="8"/>
      <c r="F352" s="8"/>
      <c r="G352" s="8">
        <v>0</v>
      </c>
      <c r="H352" s="8">
        <v>0</v>
      </c>
      <c r="I352" s="8">
        <v>0</v>
      </c>
      <c r="J352" s="8">
        <v>0</v>
      </c>
      <c r="K352" s="8">
        <v>0.28999999999999998</v>
      </c>
      <c r="L352" s="8">
        <v>3.4000000000000002E-2</v>
      </c>
      <c r="M352" s="8">
        <v>0.154</v>
      </c>
      <c r="N352" s="8"/>
      <c r="O352" s="8">
        <v>0</v>
      </c>
      <c r="P352" s="8">
        <v>0.39300000000000002</v>
      </c>
      <c r="Q352" s="8">
        <v>100.291</v>
      </c>
      <c r="R352" s="8">
        <v>0</v>
      </c>
      <c r="S352" s="8">
        <v>2.1000000000000001E-2</v>
      </c>
      <c r="T352" s="8">
        <v>0</v>
      </c>
      <c r="U352" s="8"/>
      <c r="V352" s="8"/>
      <c r="W352" s="8">
        <v>0.04</v>
      </c>
      <c r="X352" s="25">
        <v>101.223</v>
      </c>
      <c r="Y352" s="8"/>
      <c r="Z352" s="8"/>
      <c r="AA352" s="8">
        <v>0</v>
      </c>
      <c r="AB352" s="8">
        <v>0</v>
      </c>
      <c r="AC352" s="8">
        <v>0</v>
      </c>
      <c r="AD352" s="8">
        <v>0</v>
      </c>
      <c r="AE352" s="8">
        <v>0</v>
      </c>
      <c r="AF352" s="8">
        <v>5.3856201174531746E-3</v>
      </c>
      <c r="AG352" s="8">
        <v>7.108892383744347E-4</v>
      </c>
      <c r="AH352" s="8">
        <v>3.1792623250159846E-3</v>
      </c>
      <c r="AI352" s="8">
        <v>0</v>
      </c>
      <c r="AJ352" s="8">
        <v>0</v>
      </c>
      <c r="AK352" s="8">
        <v>0</v>
      </c>
      <c r="AL352" s="8">
        <v>4.3858137789030225E-3</v>
      </c>
      <c r="AM352" s="8">
        <v>0.98701082264490181</v>
      </c>
      <c r="AN352" s="8">
        <v>0</v>
      </c>
      <c r="AO352" s="8">
        <v>1.4097138585679705E-4</v>
      </c>
      <c r="AP352" s="8">
        <v>0</v>
      </c>
      <c r="AQ352" s="8">
        <v>0</v>
      </c>
      <c r="AR352" s="8">
        <v>0</v>
      </c>
      <c r="AS352" s="8">
        <f>SUM(Tabela2[[#This Row],[Mg15]:[U]])</f>
        <v>1.0008133794905054</v>
      </c>
    </row>
    <row r="353" spans="1:45" x14ac:dyDescent="0.25">
      <c r="A353" s="9" t="s">
        <v>408</v>
      </c>
      <c r="B353" s="6" t="s">
        <v>409</v>
      </c>
      <c r="C353" s="6" t="s">
        <v>220</v>
      </c>
      <c r="D353" s="8"/>
      <c r="E353" s="8"/>
      <c r="F353" s="8"/>
      <c r="G353" s="8">
        <v>7.0000000000000001E-3</v>
      </c>
      <c r="H353" s="8">
        <v>1E-3</v>
      </c>
      <c r="I353" s="8">
        <v>0</v>
      </c>
      <c r="J353" s="8">
        <v>4.0000000000000001E-3</v>
      </c>
      <c r="K353" s="8">
        <v>0.57599999999999996</v>
      </c>
      <c r="L353" s="8">
        <v>2.1999999999999999E-2</v>
      </c>
      <c r="M353" s="8">
        <v>0.108</v>
      </c>
      <c r="N353" s="8"/>
      <c r="O353" s="8">
        <v>3.5000000000000003E-2</v>
      </c>
      <c r="P353" s="8">
        <v>0.313</v>
      </c>
      <c r="Q353" s="8">
        <v>99.043999999999997</v>
      </c>
      <c r="R353" s="8">
        <v>0</v>
      </c>
      <c r="S353" s="8">
        <v>0.129</v>
      </c>
      <c r="T353" s="8">
        <v>0</v>
      </c>
      <c r="U353" s="8"/>
      <c r="V353" s="8"/>
      <c r="W353" s="8">
        <v>4.2999999999999997E-2</v>
      </c>
      <c r="X353" s="25">
        <v>100.282</v>
      </c>
      <c r="Y353" s="8"/>
      <c r="Z353" s="8"/>
      <c r="AA353" s="8">
        <v>2.5945004480392472E-4</v>
      </c>
      <c r="AB353" s="8">
        <v>2.9302380545210406E-5</v>
      </c>
      <c r="AC353" s="8">
        <v>0</v>
      </c>
      <c r="AD353" s="8">
        <v>0</v>
      </c>
      <c r="AE353" s="8">
        <v>8.6656735270446462E-5</v>
      </c>
      <c r="AF353" s="8">
        <v>1.0773822283698931E-2</v>
      </c>
      <c r="AG353" s="8">
        <v>4.6329254193606105E-4</v>
      </c>
      <c r="AH353" s="8">
        <v>2.2456341475782442E-3</v>
      </c>
      <c r="AI353" s="8">
        <v>0</v>
      </c>
      <c r="AJ353" s="8">
        <v>0</v>
      </c>
      <c r="AK353" s="8">
        <v>4.2431183132485636E-4</v>
      </c>
      <c r="AL353" s="8">
        <v>3.5181275454337067E-3</v>
      </c>
      <c r="AM353" s="8">
        <v>0.98174281153239107</v>
      </c>
      <c r="AN353" s="8">
        <v>0</v>
      </c>
      <c r="AO353" s="8">
        <v>8.7218977341767831E-4</v>
      </c>
      <c r="AP353" s="8">
        <v>0</v>
      </c>
      <c r="AQ353" s="8">
        <v>0</v>
      </c>
      <c r="AR353" s="8">
        <v>0</v>
      </c>
      <c r="AS353" s="8">
        <f>SUM(Tabela2[[#This Row],[Mg15]:[U]])</f>
        <v>1.0004155988164001</v>
      </c>
    </row>
    <row r="354" spans="1:45" x14ac:dyDescent="0.25">
      <c r="B354" s="6" t="s">
        <v>410</v>
      </c>
      <c r="C354" s="6" t="s">
        <v>220</v>
      </c>
      <c r="D354" s="8"/>
      <c r="E354" s="8"/>
      <c r="F354" s="8"/>
      <c r="G354" s="8">
        <v>2.7E-2</v>
      </c>
      <c r="H354" s="8">
        <v>0.01</v>
      </c>
      <c r="I354" s="8">
        <v>0</v>
      </c>
      <c r="J354" s="8">
        <v>1.6E-2</v>
      </c>
      <c r="K354" s="8">
        <v>0.64700000000000002</v>
      </c>
      <c r="L354" s="8">
        <v>5.5E-2</v>
      </c>
      <c r="M354" s="8">
        <v>9.7000000000000003E-2</v>
      </c>
      <c r="N354" s="8"/>
      <c r="O354" s="8">
        <v>0.129</v>
      </c>
      <c r="P354" s="8">
        <v>0.27800000000000002</v>
      </c>
      <c r="Q354" s="8">
        <v>99.480999999999995</v>
      </c>
      <c r="R354" s="8">
        <v>0.02</v>
      </c>
      <c r="S354" s="8">
        <v>0.24099999999999999</v>
      </c>
      <c r="T354" s="8">
        <v>4.0000000000000001E-3</v>
      </c>
      <c r="U354" s="8"/>
      <c r="V354" s="8"/>
      <c r="W354" s="8">
        <v>0.11899999999999999</v>
      </c>
      <c r="X354" s="25">
        <v>101.124</v>
      </c>
      <c r="Y354" s="8"/>
      <c r="Z354" s="8"/>
      <c r="AA354" s="8">
        <v>9.922815491846303E-4</v>
      </c>
      <c r="AB354" s="8">
        <v>2.9054830487225956E-4</v>
      </c>
      <c r="AC354" s="8">
        <v>0</v>
      </c>
      <c r="AD354" s="8">
        <v>0</v>
      </c>
      <c r="AE354" s="8">
        <v>3.4369859472332601E-4</v>
      </c>
      <c r="AF354" s="8">
        <v>1.1999607660697667E-2</v>
      </c>
      <c r="AG354" s="8">
        <v>1.1484464761471835E-3</v>
      </c>
      <c r="AH354" s="8">
        <v>1.9998730330603519E-3</v>
      </c>
      <c r="AI354" s="8">
        <v>0</v>
      </c>
      <c r="AJ354" s="8">
        <v>0</v>
      </c>
      <c r="AK354" s="8">
        <v>1.5506802278755331E-3</v>
      </c>
      <c r="AL354" s="8">
        <v>3.0983286322619251E-3</v>
      </c>
      <c r="AM354" s="8">
        <v>0.97774396174837508</v>
      </c>
      <c r="AN354" s="8">
        <v>1.8314138610590848E-4</v>
      </c>
      <c r="AO354" s="8">
        <v>1.6156741044961759E-3</v>
      </c>
      <c r="AP354" s="8">
        <v>2.5556337052662247E-5</v>
      </c>
      <c r="AQ354" s="8">
        <v>0</v>
      </c>
      <c r="AR354" s="8">
        <v>0</v>
      </c>
      <c r="AS354" s="8">
        <f>SUM(Tabela2[[#This Row],[Mg15]:[U]])</f>
        <v>1.0009917980548526</v>
      </c>
    </row>
    <row r="355" spans="1:45" x14ac:dyDescent="0.25">
      <c r="B355" s="6" t="s">
        <v>411</v>
      </c>
      <c r="C355" s="6" t="s">
        <v>220</v>
      </c>
      <c r="D355" s="8"/>
      <c r="E355" s="8"/>
      <c r="F355" s="8"/>
      <c r="G355" s="8">
        <v>1.7999999999999999E-2</v>
      </c>
      <c r="H355" s="8">
        <v>0</v>
      </c>
      <c r="I355" s="8">
        <v>0</v>
      </c>
      <c r="J355" s="8">
        <v>1.4999999999999999E-2</v>
      </c>
      <c r="K355" s="8">
        <v>0.502</v>
      </c>
      <c r="L355" s="8">
        <v>2.1999999999999999E-2</v>
      </c>
      <c r="M355" s="8">
        <v>0.01</v>
      </c>
      <c r="N355" s="8"/>
      <c r="O355" s="8">
        <v>5.7000000000000002E-2</v>
      </c>
      <c r="P355" s="8">
        <v>0.112</v>
      </c>
      <c r="Q355" s="8">
        <v>98.899000000000001</v>
      </c>
      <c r="R355" s="8">
        <v>0</v>
      </c>
      <c r="S355" s="8">
        <v>0.159</v>
      </c>
      <c r="T355" s="8">
        <v>0</v>
      </c>
      <c r="U355" s="8"/>
      <c r="V355" s="8"/>
      <c r="W355" s="8">
        <v>8.1000000000000003E-2</v>
      </c>
      <c r="X355" s="25">
        <v>99.875</v>
      </c>
      <c r="Y355" s="8"/>
      <c r="Z355" s="8"/>
      <c r="AA355" s="8">
        <v>6.7103817558847258E-4</v>
      </c>
      <c r="AB355" s="8">
        <v>0</v>
      </c>
      <c r="AC355" s="8">
        <v>0</v>
      </c>
      <c r="AD355" s="8">
        <v>0</v>
      </c>
      <c r="AE355" s="8">
        <v>3.2685309667540959E-4</v>
      </c>
      <c r="AF355" s="8">
        <v>9.4443060902597419E-3</v>
      </c>
      <c r="AG355" s="8">
        <v>4.659875589230114E-4</v>
      </c>
      <c r="AH355" s="8">
        <v>2.0913863111103099E-4</v>
      </c>
      <c r="AI355" s="8">
        <v>0</v>
      </c>
      <c r="AJ355" s="8">
        <v>0</v>
      </c>
      <c r="AK355" s="8">
        <v>6.9504186703485166E-4</v>
      </c>
      <c r="AL355" s="8">
        <v>1.2662057409233247E-3</v>
      </c>
      <c r="AM355" s="8">
        <v>0.98600807520461542</v>
      </c>
      <c r="AN355" s="8">
        <v>0</v>
      </c>
      <c r="AO355" s="8">
        <v>1.0812781252944462E-3</v>
      </c>
      <c r="AP355" s="8">
        <v>0</v>
      </c>
      <c r="AQ355" s="8">
        <v>0</v>
      </c>
      <c r="AR355" s="8">
        <v>0</v>
      </c>
      <c r="AS355" s="8">
        <f>SUM(Tabela2[[#This Row],[Mg15]:[U]])</f>
        <v>1.0001679244904256</v>
      </c>
    </row>
    <row r="356" spans="1:45" x14ac:dyDescent="0.25">
      <c r="B356" s="6" t="s">
        <v>412</v>
      </c>
      <c r="C356" s="6" t="s">
        <v>220</v>
      </c>
      <c r="D356" s="8"/>
      <c r="E356" s="8"/>
      <c r="F356" s="8"/>
      <c r="G356" s="8">
        <v>4.4999999999999998E-2</v>
      </c>
      <c r="H356" s="8">
        <v>0.01</v>
      </c>
      <c r="I356" s="8">
        <v>4.0000000000000001E-3</v>
      </c>
      <c r="J356" s="8">
        <v>1E-3</v>
      </c>
      <c r="K356" s="8">
        <v>0.52700000000000002</v>
      </c>
      <c r="L356" s="8">
        <v>0</v>
      </c>
      <c r="M356" s="8">
        <v>7.6999999999999999E-2</v>
      </c>
      <c r="N356" s="8"/>
      <c r="O356" s="8">
        <v>0</v>
      </c>
      <c r="P356" s="8">
        <v>0.218</v>
      </c>
      <c r="Q356" s="8">
        <v>99.253</v>
      </c>
      <c r="R356" s="8">
        <v>0</v>
      </c>
      <c r="S356" s="8">
        <v>0.38200000000000001</v>
      </c>
      <c r="T356" s="8">
        <v>0</v>
      </c>
      <c r="U356" s="8"/>
      <c r="V356" s="8"/>
      <c r="W356" s="8">
        <v>3.7999999999999999E-2</v>
      </c>
      <c r="X356" s="25">
        <v>100.55500000000001</v>
      </c>
      <c r="Y356" s="8"/>
      <c r="Z356" s="8"/>
      <c r="AA356" s="8">
        <v>1.6647519464071654E-3</v>
      </c>
      <c r="AB356" s="8">
        <v>2.9247194395110016E-4</v>
      </c>
      <c r="AC356" s="8">
        <v>0</v>
      </c>
      <c r="AD356" s="8">
        <v>1.0635590308913983E-4</v>
      </c>
      <c r="AE356" s="8">
        <v>2.1623382938034041E-5</v>
      </c>
      <c r="AF356" s="8">
        <v>9.8387346272826443E-3</v>
      </c>
      <c r="AG356" s="8">
        <v>0</v>
      </c>
      <c r="AH356" s="8">
        <v>1.5980386572634808E-3</v>
      </c>
      <c r="AI356" s="8">
        <v>0</v>
      </c>
      <c r="AJ356" s="8">
        <v>0</v>
      </c>
      <c r="AK356" s="8">
        <v>0</v>
      </c>
      <c r="AL356" s="8">
        <v>2.4457104760491543E-3</v>
      </c>
      <c r="AM356" s="8">
        <v>0.98196160839104019</v>
      </c>
      <c r="AN356" s="8">
        <v>0</v>
      </c>
      <c r="AO356" s="8">
        <v>2.5778993104552507E-3</v>
      </c>
      <c r="AP356" s="8">
        <v>0</v>
      </c>
      <c r="AQ356" s="8">
        <v>0</v>
      </c>
      <c r="AR356" s="8">
        <v>0</v>
      </c>
      <c r="AS356" s="8">
        <f>SUM(Tabela2[[#This Row],[Mg15]:[U]])</f>
        <v>1.000507194638476</v>
      </c>
    </row>
    <row r="357" spans="1:45" x14ac:dyDescent="0.25">
      <c r="B357" s="6" t="s">
        <v>413</v>
      </c>
      <c r="C357" s="6" t="s">
        <v>220</v>
      </c>
      <c r="D357" s="8"/>
      <c r="E357" s="8"/>
      <c r="F357" s="8"/>
      <c r="G357" s="8">
        <v>2.1000000000000001E-2</v>
      </c>
      <c r="H357" s="8">
        <v>6.0000000000000001E-3</v>
      </c>
      <c r="I357" s="8">
        <v>0</v>
      </c>
      <c r="J357" s="8">
        <v>5.0000000000000001E-3</v>
      </c>
      <c r="K357" s="8">
        <v>0.11</v>
      </c>
      <c r="L357" s="8">
        <v>0</v>
      </c>
      <c r="M357" s="8">
        <v>3.2000000000000001E-2</v>
      </c>
      <c r="N357" s="8"/>
      <c r="O357" s="8">
        <v>0.01</v>
      </c>
      <c r="P357" s="8">
        <v>0.104</v>
      </c>
      <c r="Q357" s="8">
        <v>100.60899999999999</v>
      </c>
      <c r="R357" s="8">
        <v>0</v>
      </c>
      <c r="S357" s="8">
        <v>0</v>
      </c>
      <c r="T357" s="8">
        <v>7.0999999999999994E-2</v>
      </c>
      <c r="U357" s="8"/>
      <c r="V357" s="8"/>
      <c r="W357" s="8">
        <v>2.7E-2</v>
      </c>
      <c r="X357" s="25">
        <v>100.995</v>
      </c>
      <c r="Y357" s="8"/>
      <c r="Z357" s="8"/>
      <c r="AA357" s="8">
        <v>7.7639631716378509E-4</v>
      </c>
      <c r="AB357" s="8">
        <v>1.7537295363834884E-4</v>
      </c>
      <c r="AC357" s="8">
        <v>0</v>
      </c>
      <c r="AD357" s="8">
        <v>0</v>
      </c>
      <c r="AE357" s="8">
        <v>1.0804901153556281E-4</v>
      </c>
      <c r="AF357" s="8">
        <v>2.0523360376344217E-3</v>
      </c>
      <c r="AG357" s="8">
        <v>0</v>
      </c>
      <c r="AH357" s="8">
        <v>6.6370285891379681E-4</v>
      </c>
      <c r="AI357" s="8">
        <v>0</v>
      </c>
      <c r="AJ357" s="8">
        <v>0</v>
      </c>
      <c r="AK357" s="8">
        <v>1.2092763493481516E-4</v>
      </c>
      <c r="AL357" s="8">
        <v>1.1660281733076748E-3</v>
      </c>
      <c r="AM357" s="8">
        <v>0.99475207276878863</v>
      </c>
      <c r="AN357" s="8">
        <v>0</v>
      </c>
      <c r="AO357" s="8">
        <v>0</v>
      </c>
      <c r="AP357" s="8">
        <v>4.5634152005892369E-4</v>
      </c>
      <c r="AQ357" s="8">
        <v>0</v>
      </c>
      <c r="AR357" s="8">
        <v>0</v>
      </c>
      <c r="AS357" s="8">
        <f>SUM(Tabela2[[#This Row],[Mg15]:[U]])</f>
        <v>1.0002712272759759</v>
      </c>
    </row>
    <row r="358" spans="1:45" x14ac:dyDescent="0.25">
      <c r="B358" s="6" t="s">
        <v>414</v>
      </c>
      <c r="C358" s="6" t="s">
        <v>220</v>
      </c>
      <c r="D358" s="8"/>
      <c r="E358" s="8"/>
      <c r="F358" s="8"/>
      <c r="G358" s="8">
        <v>1E-3</v>
      </c>
      <c r="H358" s="8">
        <v>0</v>
      </c>
      <c r="I358" s="8">
        <v>4.0000000000000001E-3</v>
      </c>
      <c r="J358" s="8">
        <v>0</v>
      </c>
      <c r="K358" s="8">
        <v>0.156</v>
      </c>
      <c r="L358" s="8">
        <v>3.6999999999999998E-2</v>
      </c>
      <c r="M358" s="8">
        <v>5.0000000000000001E-3</v>
      </c>
      <c r="N358" s="8"/>
      <c r="O358" s="8">
        <v>3.5999999999999997E-2</v>
      </c>
      <c r="P358" s="8">
        <v>3.5000000000000003E-2</v>
      </c>
      <c r="Q358" s="8">
        <v>100.631</v>
      </c>
      <c r="R358" s="8">
        <v>0</v>
      </c>
      <c r="S358" s="8">
        <v>0.16800000000000001</v>
      </c>
      <c r="T358" s="8">
        <v>0</v>
      </c>
      <c r="U358" s="8"/>
      <c r="V358" s="8"/>
      <c r="W358" s="8">
        <v>6.2E-2</v>
      </c>
      <c r="X358" s="25">
        <v>101.13500000000001</v>
      </c>
      <c r="Y358" s="8"/>
      <c r="Z358" s="8"/>
      <c r="AA358" s="8">
        <v>3.694412121489638E-5</v>
      </c>
      <c r="AB358" s="8">
        <v>0</v>
      </c>
      <c r="AC358" s="8">
        <v>0</v>
      </c>
      <c r="AD358" s="8">
        <v>1.062111038738365E-4</v>
      </c>
      <c r="AE358" s="8">
        <v>0</v>
      </c>
      <c r="AF358" s="8">
        <v>2.9084496705550117E-3</v>
      </c>
      <c r="AG358" s="8">
        <v>7.7664756105137104E-4</v>
      </c>
      <c r="AH358" s="8">
        <v>1.0362746707423751E-4</v>
      </c>
      <c r="AI358" s="8">
        <v>0</v>
      </c>
      <c r="AJ358" s="8">
        <v>0</v>
      </c>
      <c r="AK358" s="8">
        <v>4.3502000447459479E-4</v>
      </c>
      <c r="AL358" s="8">
        <v>3.9212534835649714E-4</v>
      </c>
      <c r="AM358" s="8">
        <v>0.9942394181536518</v>
      </c>
      <c r="AN358" s="8">
        <v>0</v>
      </c>
      <c r="AO358" s="8">
        <v>1.1321922874126134E-3</v>
      </c>
      <c r="AP358" s="8">
        <v>0</v>
      </c>
      <c r="AQ358" s="8">
        <v>0</v>
      </c>
      <c r="AR358" s="8">
        <v>0</v>
      </c>
      <c r="AS358" s="8">
        <f>SUM(Tabela2[[#This Row],[Mg15]:[U]])</f>
        <v>1.0001306357176649</v>
      </c>
    </row>
    <row r="359" spans="1:45" x14ac:dyDescent="0.25">
      <c r="B359" s="6" t="s">
        <v>415</v>
      </c>
      <c r="C359" s="6" t="s">
        <v>220</v>
      </c>
      <c r="D359" s="8"/>
      <c r="E359" s="8"/>
      <c r="F359" s="8"/>
      <c r="G359" s="8">
        <v>6.0000000000000001E-3</v>
      </c>
      <c r="H359" s="8">
        <v>0</v>
      </c>
      <c r="I359" s="8">
        <v>2.7E-2</v>
      </c>
      <c r="J359" s="8">
        <v>3.5999999999999997E-2</v>
      </c>
      <c r="K359" s="8">
        <v>0.223</v>
      </c>
      <c r="L359" s="8">
        <v>0</v>
      </c>
      <c r="M359" s="8">
        <v>0.11799999999999999</v>
      </c>
      <c r="N359" s="8"/>
      <c r="O359" s="8">
        <v>0</v>
      </c>
      <c r="P359" s="8">
        <v>0.33900000000000002</v>
      </c>
      <c r="Q359" s="8">
        <v>99.447000000000003</v>
      </c>
      <c r="R359" s="8">
        <v>0</v>
      </c>
      <c r="S359" s="8">
        <v>0.12</v>
      </c>
      <c r="T359" s="8">
        <v>6.2E-2</v>
      </c>
      <c r="U359" s="8"/>
      <c r="V359" s="8"/>
      <c r="W359" s="8">
        <v>5.8999999999999997E-2</v>
      </c>
      <c r="X359" s="25">
        <v>100.437</v>
      </c>
      <c r="Y359" s="8"/>
      <c r="Z359" s="8"/>
      <c r="AA359" s="8">
        <v>2.2270478699980568E-4</v>
      </c>
      <c r="AB359" s="8">
        <v>0</v>
      </c>
      <c r="AC359" s="8">
        <v>0</v>
      </c>
      <c r="AD359" s="8">
        <v>7.2028879151311116E-4</v>
      </c>
      <c r="AE359" s="8">
        <v>7.8102947618847183E-4</v>
      </c>
      <c r="AF359" s="8">
        <v>4.1770991008783015E-3</v>
      </c>
      <c r="AG359" s="8">
        <v>0</v>
      </c>
      <c r="AH359" s="8">
        <v>2.4570831139339232E-3</v>
      </c>
      <c r="AI359" s="8">
        <v>0</v>
      </c>
      <c r="AJ359" s="8">
        <v>0</v>
      </c>
      <c r="AK359" s="8">
        <v>0</v>
      </c>
      <c r="AL359" s="8">
        <v>3.8158345214205501E-3</v>
      </c>
      <c r="AM359" s="8">
        <v>0.98715156117582381</v>
      </c>
      <c r="AN359" s="8">
        <v>0</v>
      </c>
      <c r="AO359" s="8">
        <v>8.1250327044552319E-4</v>
      </c>
      <c r="AP359" s="8">
        <v>4.0007135340049501E-4</v>
      </c>
      <c r="AQ359" s="8">
        <v>0</v>
      </c>
      <c r="AR359" s="8">
        <v>0</v>
      </c>
      <c r="AS359" s="8">
        <f>SUM(Tabela2[[#This Row],[Mg15]:[U]])</f>
        <v>1.000538175590604</v>
      </c>
    </row>
    <row r="360" spans="1:45" x14ac:dyDescent="0.25">
      <c r="B360" s="6" t="s">
        <v>416</v>
      </c>
      <c r="C360" s="6" t="s">
        <v>220</v>
      </c>
      <c r="D360" s="8"/>
      <c r="E360" s="8"/>
      <c r="F360" s="8"/>
      <c r="G360" s="8">
        <v>2.1999999999999999E-2</v>
      </c>
      <c r="H360" s="8">
        <v>0</v>
      </c>
      <c r="I360" s="8">
        <v>0</v>
      </c>
      <c r="J360" s="8">
        <v>0</v>
      </c>
      <c r="K360" s="8">
        <v>8.5000000000000006E-2</v>
      </c>
      <c r="L360" s="8">
        <v>3.9E-2</v>
      </c>
      <c r="M360" s="8">
        <v>5.2999999999999999E-2</v>
      </c>
      <c r="N360" s="8">
        <v>0.12</v>
      </c>
      <c r="O360" s="8">
        <v>4.2999999999999997E-2</v>
      </c>
      <c r="P360" s="8">
        <v>6.6000000000000003E-2</v>
      </c>
      <c r="Q360" s="8">
        <v>100.324</v>
      </c>
      <c r="R360" s="8">
        <v>0</v>
      </c>
      <c r="S360" s="8">
        <v>0</v>
      </c>
      <c r="T360" s="8">
        <v>4.1000000000000002E-2</v>
      </c>
      <c r="U360" s="8"/>
      <c r="V360" s="8"/>
      <c r="W360" s="8">
        <v>1.6E-2</v>
      </c>
      <c r="X360" s="25">
        <v>100.809</v>
      </c>
      <c r="Y360" s="8"/>
      <c r="Z360" s="8"/>
      <c r="AA360" s="8">
        <v>8.1514058784706465E-4</v>
      </c>
      <c r="AB360" s="8">
        <v>0</v>
      </c>
      <c r="AC360" s="8">
        <v>0</v>
      </c>
      <c r="AD360" s="8">
        <v>0</v>
      </c>
      <c r="AE360" s="8">
        <v>0</v>
      </c>
      <c r="AF360" s="8">
        <v>1.5893530410046807E-3</v>
      </c>
      <c r="AG360" s="8">
        <v>8.2101551203708507E-4</v>
      </c>
      <c r="AH360" s="8">
        <v>1.1016540748716745E-3</v>
      </c>
      <c r="AI360" s="8">
        <v>0</v>
      </c>
      <c r="AJ360" s="8">
        <v>2.2020595546397991E-3</v>
      </c>
      <c r="AK360" s="8">
        <v>5.2112232671204268E-4</v>
      </c>
      <c r="AL360" s="8">
        <v>7.4159246016000093E-4</v>
      </c>
      <c r="AM360" s="8">
        <v>0.99409645579916139</v>
      </c>
      <c r="AN360" s="8">
        <v>0</v>
      </c>
      <c r="AO360" s="8">
        <v>0</v>
      </c>
      <c r="AP360" s="8">
        <v>2.6409559548264751E-4</v>
      </c>
      <c r="AQ360" s="8">
        <v>0</v>
      </c>
      <c r="AR360" s="8">
        <v>0</v>
      </c>
      <c r="AS360" s="8">
        <f>SUM(Tabela2[[#This Row],[Mg15]:[U]])</f>
        <v>1.0021524889519164</v>
      </c>
    </row>
    <row r="361" spans="1:45" x14ac:dyDescent="0.25">
      <c r="B361" s="6" t="s">
        <v>417</v>
      </c>
      <c r="C361" s="6" t="s">
        <v>220</v>
      </c>
      <c r="D361" s="8"/>
      <c r="E361" s="8"/>
      <c r="F361" s="8"/>
      <c r="G361" s="8">
        <v>5.0000000000000001E-3</v>
      </c>
      <c r="H361" s="8">
        <v>1.7999999999999999E-2</v>
      </c>
      <c r="I361" s="8">
        <v>0</v>
      </c>
      <c r="J361" s="8">
        <v>2E-3</v>
      </c>
      <c r="K361" s="8">
        <v>0</v>
      </c>
      <c r="L361" s="8">
        <v>0.17599999999999999</v>
      </c>
      <c r="M361" s="8">
        <v>0.29199999999999998</v>
      </c>
      <c r="N361" s="8">
        <v>6.6000000000000003E-2</v>
      </c>
      <c r="O361" s="8">
        <v>0.157</v>
      </c>
      <c r="P361" s="8">
        <v>1.351</v>
      </c>
      <c r="Q361" s="8">
        <v>96.552999999999997</v>
      </c>
      <c r="R361" s="8">
        <v>0</v>
      </c>
      <c r="S361" s="8">
        <v>2.2549999999999999</v>
      </c>
      <c r="T361" s="8">
        <v>8.0000000000000002E-3</v>
      </c>
      <c r="U361" s="8"/>
      <c r="V361" s="8"/>
      <c r="W361" s="8">
        <v>0</v>
      </c>
      <c r="X361" s="25">
        <v>100.883</v>
      </c>
      <c r="Y361" s="8"/>
      <c r="Z361" s="8"/>
      <c r="AA361" s="8">
        <v>1.8475108396682184E-4</v>
      </c>
      <c r="AB361" s="8">
        <v>5.258195026722998E-4</v>
      </c>
      <c r="AC361" s="8">
        <v>0</v>
      </c>
      <c r="AD361" s="8">
        <v>0</v>
      </c>
      <c r="AE361" s="8">
        <v>4.3195012937608506E-5</v>
      </c>
      <c r="AF361" s="8">
        <v>0</v>
      </c>
      <c r="AG361" s="8">
        <v>3.694933076880054E-3</v>
      </c>
      <c r="AH361" s="8">
        <v>6.0528425983950125E-3</v>
      </c>
      <c r="AI361" s="8">
        <v>0</v>
      </c>
      <c r="AJ361" s="8">
        <v>1.2078107846696751E-3</v>
      </c>
      <c r="AK361" s="8">
        <v>1.8974835978654643E-3</v>
      </c>
      <c r="AL361" s="8">
        <v>1.513853581033644E-2</v>
      </c>
      <c r="AM361" s="8">
        <v>0.95410596624380462</v>
      </c>
      <c r="AN361" s="8">
        <v>0</v>
      </c>
      <c r="AO361" s="8">
        <v>1.5199493182342254E-2</v>
      </c>
      <c r="AP361" s="8">
        <v>5.1389505878719725E-5</v>
      </c>
      <c r="AQ361" s="8">
        <v>0</v>
      </c>
      <c r="AR361" s="8">
        <v>0</v>
      </c>
      <c r="AS361" s="8">
        <f>SUM(Tabela2[[#This Row],[Mg15]:[U]])</f>
        <v>0.99810222039974894</v>
      </c>
    </row>
    <row r="362" spans="1:45" x14ac:dyDescent="0.25">
      <c r="B362" s="6" t="s">
        <v>416</v>
      </c>
      <c r="C362" s="6" t="s">
        <v>220</v>
      </c>
      <c r="D362" s="8"/>
      <c r="E362" s="8"/>
      <c r="F362" s="8"/>
      <c r="G362" s="8">
        <v>1.4E-2</v>
      </c>
      <c r="H362" s="8">
        <v>2.1999999999999999E-2</v>
      </c>
      <c r="I362" s="8">
        <v>3.0000000000000001E-3</v>
      </c>
      <c r="J362" s="8">
        <v>0</v>
      </c>
      <c r="K362" s="8">
        <v>0.121</v>
      </c>
      <c r="L362" s="8">
        <v>4.0000000000000001E-3</v>
      </c>
      <c r="M362" s="8">
        <v>6.5000000000000002E-2</v>
      </c>
      <c r="N362" s="8">
        <v>4.8000000000000001E-2</v>
      </c>
      <c r="O362" s="8">
        <v>0</v>
      </c>
      <c r="P362" s="8">
        <v>4.2999999999999997E-2</v>
      </c>
      <c r="Q362" s="8">
        <v>100.202</v>
      </c>
      <c r="R362" s="8">
        <v>0</v>
      </c>
      <c r="S362" s="8">
        <v>4.9000000000000002E-2</v>
      </c>
      <c r="T362" s="8">
        <v>0</v>
      </c>
      <c r="U362" s="8"/>
      <c r="V362" s="8"/>
      <c r="W362" s="8">
        <v>2.1000000000000001E-2</v>
      </c>
      <c r="X362" s="25">
        <v>100.592</v>
      </c>
      <c r="Y362" s="8"/>
      <c r="Z362" s="8"/>
      <c r="AA362" s="8">
        <v>5.1970875945608842E-4</v>
      </c>
      <c r="AB362" s="8">
        <v>6.4565701806478437E-4</v>
      </c>
      <c r="AC362" s="8">
        <v>0</v>
      </c>
      <c r="AD362" s="8">
        <v>8.0041984285324403E-5</v>
      </c>
      <c r="AE362" s="8">
        <v>0</v>
      </c>
      <c r="AF362" s="8">
        <v>2.2667779813845394E-3</v>
      </c>
      <c r="AG362" s="8">
        <v>8.4366282049616178E-5</v>
      </c>
      <c r="AH362" s="8">
        <v>1.3536453503289532E-3</v>
      </c>
      <c r="AI362" s="8">
        <v>0</v>
      </c>
      <c r="AJ362" s="8">
        <v>8.8249289025219685E-4</v>
      </c>
      <c r="AK362" s="8">
        <v>0</v>
      </c>
      <c r="AL362" s="8">
        <v>4.8407425895161403E-4</v>
      </c>
      <c r="AM362" s="8">
        <v>0.99476899230577243</v>
      </c>
      <c r="AN362" s="8">
        <v>0</v>
      </c>
      <c r="AO362" s="8">
        <v>3.3181319393500312E-4</v>
      </c>
      <c r="AP362" s="8">
        <v>0</v>
      </c>
      <c r="AQ362" s="8">
        <v>0</v>
      </c>
      <c r="AR362" s="8">
        <v>0</v>
      </c>
      <c r="AS362" s="8">
        <f>SUM(Tabela2[[#This Row],[Mg15]:[U]])</f>
        <v>1.0014175700244805</v>
      </c>
    </row>
    <row r="363" spans="1:45" x14ac:dyDescent="0.25">
      <c r="B363" s="6" t="s">
        <v>418</v>
      </c>
      <c r="C363" s="6" t="s">
        <v>220</v>
      </c>
      <c r="D363" s="8"/>
      <c r="E363" s="8"/>
      <c r="F363" s="8"/>
      <c r="G363" s="8">
        <v>2.4E-2</v>
      </c>
      <c r="H363" s="8">
        <v>1.6E-2</v>
      </c>
      <c r="I363" s="8">
        <v>0.01</v>
      </c>
      <c r="J363" s="8">
        <v>0</v>
      </c>
      <c r="K363" s="8">
        <v>1.9E-2</v>
      </c>
      <c r="L363" s="8">
        <v>1.2999999999999999E-2</v>
      </c>
      <c r="M363" s="8">
        <v>5.3999999999999999E-2</v>
      </c>
      <c r="N363" s="8">
        <v>5.3999999999999999E-2</v>
      </c>
      <c r="O363" s="8">
        <v>0.11899999999999999</v>
      </c>
      <c r="P363" s="8">
        <v>0.159</v>
      </c>
      <c r="Q363" s="8">
        <v>99.18</v>
      </c>
      <c r="R363" s="8">
        <v>0</v>
      </c>
      <c r="S363" s="8">
        <v>0.252</v>
      </c>
      <c r="T363" s="8">
        <v>2.8000000000000001E-2</v>
      </c>
      <c r="U363" s="8"/>
      <c r="V363" s="8"/>
      <c r="W363" s="8">
        <v>8.0000000000000002E-3</v>
      </c>
      <c r="X363" s="25">
        <v>99.936000000000007</v>
      </c>
      <c r="Y363" s="8"/>
      <c r="Z363" s="8"/>
      <c r="AA363" s="8">
        <v>8.9703615076798732E-4</v>
      </c>
      <c r="AB363" s="8">
        <v>4.7278738560854229E-4</v>
      </c>
      <c r="AC363" s="8">
        <v>0</v>
      </c>
      <c r="AD363" s="8">
        <v>2.6863543241880311E-4</v>
      </c>
      <c r="AE363" s="8">
        <v>0</v>
      </c>
      <c r="AF363" s="8">
        <v>3.5838012686346553E-4</v>
      </c>
      <c r="AG363" s="8">
        <v>2.7606984685308087E-4</v>
      </c>
      <c r="AH363" s="8">
        <v>1.1322752173973175E-3</v>
      </c>
      <c r="AI363" s="8">
        <v>0</v>
      </c>
      <c r="AJ363" s="8">
        <v>9.9960965095318745E-4</v>
      </c>
      <c r="AK363" s="8">
        <v>1.4548125956825688E-3</v>
      </c>
      <c r="AL363" s="8">
        <v>1.8022181571283374E-3</v>
      </c>
      <c r="AM363" s="8">
        <v>0.99137201741499048</v>
      </c>
      <c r="AN363" s="8">
        <v>0</v>
      </c>
      <c r="AO363" s="8">
        <v>1.7181647885230762E-3</v>
      </c>
      <c r="AP363" s="8">
        <v>1.8193832799850125E-4</v>
      </c>
      <c r="AQ363" s="8">
        <v>0</v>
      </c>
      <c r="AR363" s="8">
        <v>0</v>
      </c>
      <c r="AS363" s="8">
        <f>SUM(Tabela2[[#This Row],[Mg15]:[U]])</f>
        <v>1.0009339450951853</v>
      </c>
    </row>
    <row r="364" spans="1:45" x14ac:dyDescent="0.25">
      <c r="B364" s="6" t="s">
        <v>419</v>
      </c>
      <c r="C364" s="6" t="s">
        <v>220</v>
      </c>
      <c r="D364" s="8"/>
      <c r="E364" s="8"/>
      <c r="F364" s="8"/>
      <c r="G364" s="8">
        <v>2.5000000000000001E-2</v>
      </c>
      <c r="H364" s="8">
        <v>0</v>
      </c>
      <c r="I364" s="8">
        <v>0</v>
      </c>
      <c r="J364" s="8">
        <v>0</v>
      </c>
      <c r="K364" s="8">
        <v>3.7999999999999999E-2</v>
      </c>
      <c r="L364" s="8">
        <v>0</v>
      </c>
      <c r="M364" s="8">
        <v>0.14699999999999999</v>
      </c>
      <c r="N364" s="8">
        <v>5.6000000000000001E-2</v>
      </c>
      <c r="O364" s="8">
        <v>0</v>
      </c>
      <c r="P364" s="8">
        <v>0.14499999999999999</v>
      </c>
      <c r="Q364" s="8">
        <v>99.382000000000005</v>
      </c>
      <c r="R364" s="8">
        <v>0</v>
      </c>
      <c r="S364" s="8">
        <v>1.0129999999999999</v>
      </c>
      <c r="T364" s="8">
        <v>0</v>
      </c>
      <c r="U364" s="8"/>
      <c r="V364" s="8"/>
      <c r="W364" s="8">
        <v>2.4E-2</v>
      </c>
      <c r="X364" s="25">
        <v>100.83</v>
      </c>
      <c r="Y364" s="8"/>
      <c r="Z364" s="8"/>
      <c r="AA364" s="8">
        <v>9.2762021983658512E-4</v>
      </c>
      <c r="AB364" s="8">
        <v>0</v>
      </c>
      <c r="AC364" s="8">
        <v>0</v>
      </c>
      <c r="AD364" s="8">
        <v>0</v>
      </c>
      <c r="AE364" s="8">
        <v>0</v>
      </c>
      <c r="AF364" s="8">
        <v>7.1154997646477114E-4</v>
      </c>
      <c r="AG364" s="8">
        <v>0</v>
      </c>
      <c r="AH364" s="8">
        <v>3.0598988531282062E-3</v>
      </c>
      <c r="AI364" s="8">
        <v>0</v>
      </c>
      <c r="AJ364" s="8">
        <v>1.0290967383634545E-3</v>
      </c>
      <c r="AK364" s="8">
        <v>0</v>
      </c>
      <c r="AL364" s="8">
        <v>1.6315851084821986E-3</v>
      </c>
      <c r="AM364" s="8">
        <v>0.98616998180070337</v>
      </c>
      <c r="AN364" s="8">
        <v>0</v>
      </c>
      <c r="AO364" s="8">
        <v>6.8565431452519135E-3</v>
      </c>
      <c r="AP364" s="8">
        <v>0</v>
      </c>
      <c r="AQ364" s="8">
        <v>0</v>
      </c>
      <c r="AR364" s="8">
        <v>0</v>
      </c>
      <c r="AS364" s="8">
        <f>SUM(Tabela2[[#This Row],[Mg15]:[U]])</f>
        <v>1.0003862758422304</v>
      </c>
    </row>
    <row r="365" spans="1:45" x14ac:dyDescent="0.25">
      <c r="B365" s="6" t="s">
        <v>420</v>
      </c>
      <c r="C365" s="6" t="s">
        <v>220</v>
      </c>
      <c r="D365" s="8"/>
      <c r="E365" s="8"/>
      <c r="F365" s="8"/>
      <c r="G365" s="8">
        <v>4.5999999999999999E-2</v>
      </c>
      <c r="H365" s="8">
        <v>8.0000000000000002E-3</v>
      </c>
      <c r="I365" s="8">
        <v>0</v>
      </c>
      <c r="J365" s="8">
        <v>0</v>
      </c>
      <c r="K365" s="8">
        <v>0</v>
      </c>
      <c r="L365" s="8">
        <v>4.7E-2</v>
      </c>
      <c r="M365" s="8">
        <v>6.2E-2</v>
      </c>
      <c r="N365" s="8">
        <v>0.1</v>
      </c>
      <c r="O365" s="8">
        <v>0.02</v>
      </c>
      <c r="P365" s="8">
        <v>0.04</v>
      </c>
      <c r="Q365" s="8">
        <v>100.176</v>
      </c>
      <c r="R365" s="8">
        <v>0</v>
      </c>
      <c r="S365" s="8">
        <v>0.54200000000000004</v>
      </c>
      <c r="T365" s="8">
        <v>0</v>
      </c>
      <c r="U365" s="8"/>
      <c r="V365" s="8"/>
      <c r="W365" s="8">
        <v>1.7000000000000001E-2</v>
      </c>
      <c r="X365" s="25">
        <v>101.05800000000001</v>
      </c>
      <c r="Y365" s="8"/>
      <c r="Z365" s="8"/>
      <c r="AA365" s="8">
        <v>1.702515778241528E-3</v>
      </c>
      <c r="AB365" s="8">
        <v>2.3408333429254777E-4</v>
      </c>
      <c r="AC365" s="8">
        <v>0</v>
      </c>
      <c r="AD365" s="8">
        <v>0</v>
      </c>
      <c r="AE365" s="8">
        <v>0</v>
      </c>
      <c r="AF365" s="8">
        <v>0</v>
      </c>
      <c r="AG365" s="8">
        <v>9.8834390847433269E-4</v>
      </c>
      <c r="AH365" s="8">
        <v>1.2873141453942215E-3</v>
      </c>
      <c r="AI365" s="8">
        <v>0</v>
      </c>
      <c r="AJ365" s="8">
        <v>1.8330372501212482E-3</v>
      </c>
      <c r="AK365" s="8">
        <v>2.4211667255169832E-4</v>
      </c>
      <c r="AL365" s="8">
        <v>4.4895709350180991E-4</v>
      </c>
      <c r="AM365" s="8">
        <v>0.99154139229109317</v>
      </c>
      <c r="AN365" s="8">
        <v>0</v>
      </c>
      <c r="AO365" s="8">
        <v>3.6593013021143077E-3</v>
      </c>
      <c r="AP365" s="8">
        <v>0</v>
      </c>
      <c r="AQ365" s="8">
        <v>0</v>
      </c>
      <c r="AR365" s="8">
        <v>0</v>
      </c>
      <c r="AS365" s="8">
        <f>SUM(Tabela2[[#This Row],[Mg15]:[U]])</f>
        <v>1.0019370617757848</v>
      </c>
    </row>
    <row r="366" spans="1:45" x14ac:dyDescent="0.25">
      <c r="B366" s="6" t="s">
        <v>421</v>
      </c>
      <c r="C366" s="6" t="s">
        <v>220</v>
      </c>
      <c r="D366" s="8"/>
      <c r="E366" s="8"/>
      <c r="F366" s="8"/>
      <c r="G366" s="8">
        <v>1.9E-2</v>
      </c>
      <c r="H366" s="8">
        <v>1.7999999999999999E-2</v>
      </c>
      <c r="I366" s="8">
        <v>3.4000000000000002E-2</v>
      </c>
      <c r="J366" s="8">
        <v>0</v>
      </c>
      <c r="K366" s="8">
        <v>2.1000000000000001E-2</v>
      </c>
      <c r="L366" s="8">
        <v>2.7E-2</v>
      </c>
      <c r="M366" s="8">
        <v>6.4000000000000001E-2</v>
      </c>
      <c r="N366" s="8">
        <v>6.7000000000000004E-2</v>
      </c>
      <c r="O366" s="8">
        <v>3.9E-2</v>
      </c>
      <c r="P366" s="8">
        <v>7.9000000000000001E-2</v>
      </c>
      <c r="Q366" s="8">
        <v>100.173</v>
      </c>
      <c r="R366" s="8">
        <v>0</v>
      </c>
      <c r="S366" s="8">
        <v>0.16700000000000001</v>
      </c>
      <c r="T366" s="8">
        <v>9.7000000000000003E-2</v>
      </c>
      <c r="U366" s="8"/>
      <c r="V366" s="8"/>
      <c r="W366" s="8">
        <v>3.9E-2</v>
      </c>
      <c r="X366" s="25">
        <v>100.84399999999999</v>
      </c>
      <c r="Y366" s="8"/>
      <c r="Z366" s="8"/>
      <c r="AA366" s="8">
        <v>7.0420512643942171E-4</v>
      </c>
      <c r="AB366" s="8">
        <v>5.2743054887577898E-4</v>
      </c>
      <c r="AC366" s="8">
        <v>0</v>
      </c>
      <c r="AD366" s="8">
        <v>9.0570984627282166E-4</v>
      </c>
      <c r="AE366" s="8">
        <v>0</v>
      </c>
      <c r="AF366" s="8">
        <v>3.9278644337676825E-4</v>
      </c>
      <c r="AG366" s="8">
        <v>5.6857304098795918E-4</v>
      </c>
      <c r="AH366" s="8">
        <v>1.3307151260781428E-3</v>
      </c>
      <c r="AI366" s="8">
        <v>0</v>
      </c>
      <c r="AJ366" s="8">
        <v>1.2298676010276733E-3</v>
      </c>
      <c r="AK366" s="8">
        <v>4.7279358537395428E-4</v>
      </c>
      <c r="AL366" s="8">
        <v>8.879411955326472E-4</v>
      </c>
      <c r="AM366" s="8">
        <v>0.99291051546477227</v>
      </c>
      <c r="AN366" s="8">
        <v>0</v>
      </c>
      <c r="AO366" s="8">
        <v>1.1290875597049148E-3</v>
      </c>
      <c r="AP366" s="8">
        <v>6.2500685358021421E-4</v>
      </c>
      <c r="AQ366" s="8">
        <v>0</v>
      </c>
      <c r="AR366" s="8">
        <v>0</v>
      </c>
      <c r="AS366" s="8">
        <f>SUM(Tabela2[[#This Row],[Mg15]:[U]])</f>
        <v>1.0016846323920225</v>
      </c>
    </row>
    <row r="367" spans="1:45" x14ac:dyDescent="0.25">
      <c r="B367" s="6" t="s">
        <v>422</v>
      </c>
      <c r="C367" s="6" t="s">
        <v>220</v>
      </c>
      <c r="D367" s="8"/>
      <c r="E367" s="8"/>
      <c r="F367" s="8"/>
      <c r="G367" s="8">
        <v>4.3999999999999997E-2</v>
      </c>
      <c r="H367" s="8">
        <v>0</v>
      </c>
      <c r="I367" s="8">
        <v>1.2E-2</v>
      </c>
      <c r="J367" s="8">
        <v>3.0000000000000001E-3</v>
      </c>
      <c r="K367" s="8">
        <v>0</v>
      </c>
      <c r="L367" s="8">
        <v>1E-3</v>
      </c>
      <c r="M367" s="8">
        <v>6.0999999999999999E-2</v>
      </c>
      <c r="N367" s="8">
        <v>0</v>
      </c>
      <c r="O367" s="8">
        <v>0.17399999999999999</v>
      </c>
      <c r="P367" s="8">
        <v>6.5000000000000002E-2</v>
      </c>
      <c r="Q367" s="8">
        <v>100.306</v>
      </c>
      <c r="R367" s="8">
        <v>0</v>
      </c>
      <c r="S367" s="8">
        <v>0.161</v>
      </c>
      <c r="T367" s="8">
        <v>0</v>
      </c>
      <c r="U367" s="8"/>
      <c r="V367" s="8"/>
      <c r="W367" s="8">
        <v>2.7E-2</v>
      </c>
      <c r="X367" s="25">
        <v>100.854</v>
      </c>
      <c r="Y367" s="8"/>
      <c r="Z367" s="8"/>
      <c r="AA367" s="8">
        <v>1.6303331144295887E-3</v>
      </c>
      <c r="AB367" s="8">
        <v>0</v>
      </c>
      <c r="AC367" s="8">
        <v>0</v>
      </c>
      <c r="AD367" s="8">
        <v>3.1957258090303077E-4</v>
      </c>
      <c r="AE367" s="8">
        <v>6.4972795046180313E-5</v>
      </c>
      <c r="AF367" s="8">
        <v>0</v>
      </c>
      <c r="AG367" s="8">
        <v>2.1052350476220773E-5</v>
      </c>
      <c r="AH367" s="8">
        <v>1.2679818774418846E-3</v>
      </c>
      <c r="AI367" s="8">
        <v>0</v>
      </c>
      <c r="AJ367" s="8">
        <v>0</v>
      </c>
      <c r="AK367" s="8">
        <v>2.1087947360456704E-3</v>
      </c>
      <c r="AL367" s="8">
        <v>7.3037947900631104E-4</v>
      </c>
      <c r="AM367" s="8">
        <v>0.99394976131915291</v>
      </c>
      <c r="AN367" s="8">
        <v>0</v>
      </c>
      <c r="AO367" s="8">
        <v>1.0882160305068099E-3</v>
      </c>
      <c r="AP367" s="8">
        <v>0</v>
      </c>
      <c r="AQ367" s="8">
        <v>0</v>
      </c>
      <c r="AR367" s="8">
        <v>0</v>
      </c>
      <c r="AS367" s="8">
        <f>SUM(Tabela2[[#This Row],[Mg15]:[U]])</f>
        <v>1.0011810642830086</v>
      </c>
    </row>
    <row r="368" spans="1:45" x14ac:dyDescent="0.25">
      <c r="B368" s="6" t="s">
        <v>423</v>
      </c>
      <c r="C368" s="6" t="s">
        <v>220</v>
      </c>
      <c r="D368" s="8"/>
      <c r="E368" s="8"/>
      <c r="F368" s="8"/>
      <c r="G368" s="8">
        <v>0.03</v>
      </c>
      <c r="H368" s="8">
        <v>2.5000000000000001E-2</v>
      </c>
      <c r="I368" s="8">
        <v>2.7E-2</v>
      </c>
      <c r="J368" s="8">
        <v>0</v>
      </c>
      <c r="K368" s="8">
        <v>0</v>
      </c>
      <c r="L368" s="8">
        <v>6.6000000000000003E-2</v>
      </c>
      <c r="M368" s="8">
        <v>0.03</v>
      </c>
      <c r="N368" s="8">
        <v>0</v>
      </c>
      <c r="O368" s="8">
        <v>7.9000000000000001E-2</v>
      </c>
      <c r="P368" s="8">
        <v>0.54100000000000004</v>
      </c>
      <c r="Q368" s="8">
        <v>99.320999999999998</v>
      </c>
      <c r="R368" s="8">
        <v>0</v>
      </c>
      <c r="S368" s="8">
        <v>0.21</v>
      </c>
      <c r="T368" s="8">
        <v>4.1000000000000002E-2</v>
      </c>
      <c r="U368" s="8"/>
      <c r="V368" s="8"/>
      <c r="W368" s="8">
        <v>1.6E-2</v>
      </c>
      <c r="X368" s="25">
        <v>100.386</v>
      </c>
      <c r="Y368" s="8"/>
      <c r="Z368" s="8"/>
      <c r="AA368" s="8">
        <v>1.1145030284009196E-3</v>
      </c>
      <c r="AB368" s="8">
        <v>7.3425548764026233E-4</v>
      </c>
      <c r="AC368" s="8">
        <v>0</v>
      </c>
      <c r="AD368" s="8">
        <v>7.2092212320995302E-4</v>
      </c>
      <c r="AE368" s="8">
        <v>0</v>
      </c>
      <c r="AF368" s="8">
        <v>0</v>
      </c>
      <c r="AG368" s="8">
        <v>1.3930953798426272E-3</v>
      </c>
      <c r="AH368" s="8">
        <v>6.252314148059143E-4</v>
      </c>
      <c r="AI368" s="8">
        <v>0</v>
      </c>
      <c r="AJ368" s="8">
        <v>0</v>
      </c>
      <c r="AK368" s="8">
        <v>9.5994969891196528E-4</v>
      </c>
      <c r="AL368" s="8">
        <v>6.0949310361701741E-3</v>
      </c>
      <c r="AM368" s="8">
        <v>0.98676771132601426</v>
      </c>
      <c r="AN368" s="8">
        <v>0</v>
      </c>
      <c r="AO368" s="8">
        <v>1.4231309469979736E-3</v>
      </c>
      <c r="AP368" s="8">
        <v>2.6479593816911435E-4</v>
      </c>
      <c r="AQ368" s="8">
        <v>0</v>
      </c>
      <c r="AR368" s="8">
        <v>0</v>
      </c>
      <c r="AS368" s="8">
        <f>SUM(Tabela2[[#This Row],[Mg15]:[U]])</f>
        <v>1.0000985263801632</v>
      </c>
    </row>
    <row r="369" spans="1:45" x14ac:dyDescent="0.25">
      <c r="B369" s="6" t="s">
        <v>424</v>
      </c>
      <c r="C369" s="6" t="s">
        <v>220</v>
      </c>
      <c r="D369" s="8"/>
      <c r="E369" s="8"/>
      <c r="F369" s="8"/>
      <c r="G369" s="8">
        <v>3.9E-2</v>
      </c>
      <c r="H369" s="8">
        <v>1.7999999999999999E-2</v>
      </c>
      <c r="I369" s="8">
        <v>1.7000000000000001E-2</v>
      </c>
      <c r="J369" s="8">
        <v>0</v>
      </c>
      <c r="K369" s="8">
        <v>0</v>
      </c>
      <c r="L369" s="8">
        <v>4.8000000000000001E-2</v>
      </c>
      <c r="M369" s="8">
        <v>3.3000000000000002E-2</v>
      </c>
      <c r="N369" s="8">
        <v>7.9000000000000001E-2</v>
      </c>
      <c r="O369" s="8">
        <v>7.0999999999999994E-2</v>
      </c>
      <c r="P369" s="8">
        <v>0.73199999999999998</v>
      </c>
      <c r="Q369" s="8">
        <v>100.047</v>
      </c>
      <c r="R369" s="8">
        <v>0</v>
      </c>
      <c r="S369" s="8">
        <v>5.2999999999999999E-2</v>
      </c>
      <c r="T369" s="8">
        <v>0.01</v>
      </c>
      <c r="U369" s="8"/>
      <c r="V369" s="8"/>
      <c r="W369" s="8">
        <v>2.8000000000000001E-2</v>
      </c>
      <c r="X369" s="25">
        <v>101.175</v>
      </c>
      <c r="Y369" s="8"/>
      <c r="Z369" s="8"/>
      <c r="AA369" s="8">
        <v>1.4364676511388285E-3</v>
      </c>
      <c r="AB369" s="8">
        <v>5.2414439076829797E-4</v>
      </c>
      <c r="AC369" s="8">
        <v>0</v>
      </c>
      <c r="AD369" s="8">
        <v>4.5003340875816817E-4</v>
      </c>
      <c r="AE369" s="8">
        <v>0</v>
      </c>
      <c r="AF369" s="8">
        <v>0</v>
      </c>
      <c r="AG369" s="8">
        <v>1.0044987456385606E-3</v>
      </c>
      <c r="AH369" s="8">
        <v>6.8187492669431109E-4</v>
      </c>
      <c r="AI369" s="8">
        <v>0</v>
      </c>
      <c r="AJ369" s="8">
        <v>1.4411072773492244E-3</v>
      </c>
      <c r="AK369" s="8">
        <v>8.5536402202159576E-4</v>
      </c>
      <c r="AL369" s="8">
        <v>8.1762442541605078E-3</v>
      </c>
      <c r="AM369" s="8">
        <v>0.98548305727294105</v>
      </c>
      <c r="AN369" s="8">
        <v>0</v>
      </c>
      <c r="AO369" s="8">
        <v>3.5610058135948446E-4</v>
      </c>
      <c r="AP369" s="8">
        <v>6.4032241847712809E-5</v>
      </c>
      <c r="AQ369" s="8">
        <v>0</v>
      </c>
      <c r="AR369" s="8">
        <v>0</v>
      </c>
      <c r="AS369" s="8">
        <f>SUM(Tabela2[[#This Row],[Mg15]:[U]])</f>
        <v>1.0004729247726778</v>
      </c>
    </row>
    <row r="370" spans="1:45" x14ac:dyDescent="0.25">
      <c r="A370" s="9">
        <v>80</v>
      </c>
      <c r="B370" s="6" t="s">
        <v>425</v>
      </c>
      <c r="C370" s="6" t="s">
        <v>220</v>
      </c>
      <c r="D370" s="8"/>
      <c r="E370" s="8"/>
      <c r="F370" s="8"/>
      <c r="G370" s="8">
        <v>3.4000000000000002E-2</v>
      </c>
      <c r="H370" s="8">
        <v>0.19600000000000001</v>
      </c>
      <c r="I370" s="8">
        <v>4.3999999999999997E-2</v>
      </c>
      <c r="J370" s="8">
        <v>0</v>
      </c>
      <c r="K370" s="8">
        <v>0</v>
      </c>
      <c r="L370" s="8">
        <v>0.432</v>
      </c>
      <c r="M370" s="8">
        <v>6.0999999999999999E-2</v>
      </c>
      <c r="N370" s="8">
        <v>0</v>
      </c>
      <c r="O370" s="8">
        <v>0.113</v>
      </c>
      <c r="P370" s="8">
        <v>1.1599999999999999</v>
      </c>
      <c r="Q370" s="8">
        <v>96.736999999999995</v>
      </c>
      <c r="R370" s="8">
        <v>0</v>
      </c>
      <c r="S370" s="8">
        <v>1.135</v>
      </c>
      <c r="T370" s="8">
        <v>0.13</v>
      </c>
      <c r="U370" s="8"/>
      <c r="V370" s="8"/>
      <c r="W370" s="8">
        <v>2.8000000000000001E-2</v>
      </c>
      <c r="X370" s="25">
        <v>100.07</v>
      </c>
      <c r="Y370" s="8"/>
      <c r="Z370" s="8"/>
      <c r="AA370" s="8">
        <v>1.2625864746882707E-3</v>
      </c>
      <c r="AB370" s="8">
        <v>5.7542070019299379E-3</v>
      </c>
      <c r="AC370" s="8">
        <v>0</v>
      </c>
      <c r="AD370" s="8">
        <v>1.1743552208296247E-3</v>
      </c>
      <c r="AE370" s="8">
        <v>0</v>
      </c>
      <c r="AF370" s="8">
        <v>0</v>
      </c>
      <c r="AG370" s="8">
        <v>9.1147105296139723E-3</v>
      </c>
      <c r="AH370" s="8">
        <v>1.2707835630301624E-3</v>
      </c>
      <c r="AI370" s="8">
        <v>0</v>
      </c>
      <c r="AJ370" s="8">
        <v>0</v>
      </c>
      <c r="AK370" s="8">
        <v>1.3725306339120325E-3</v>
      </c>
      <c r="AL370" s="8">
        <v>1.3063265016412732E-2</v>
      </c>
      <c r="AM370" s="8">
        <v>0.96070196518827622</v>
      </c>
      <c r="AN370" s="8">
        <v>0</v>
      </c>
      <c r="AO370" s="8">
        <v>7.6885359087540562E-3</v>
      </c>
      <c r="AP370" s="8">
        <v>8.3925325054986014E-4</v>
      </c>
      <c r="AQ370" s="8">
        <v>0</v>
      </c>
      <c r="AR370" s="8">
        <v>0</v>
      </c>
      <c r="AS370" s="8">
        <f>SUM(Tabela2[[#This Row],[Mg15]:[U]])</f>
        <v>1.0022421927879968</v>
      </c>
    </row>
    <row r="371" spans="1:45" x14ac:dyDescent="0.25">
      <c r="B371" s="6" t="s">
        <v>426</v>
      </c>
      <c r="C371" s="6" t="s">
        <v>220</v>
      </c>
      <c r="D371" s="8"/>
      <c r="E371" s="8"/>
      <c r="F371" s="8"/>
      <c r="G371" s="8">
        <v>0</v>
      </c>
      <c r="H371" s="8">
        <v>0.19400000000000001</v>
      </c>
      <c r="I371" s="8">
        <v>1.2999999999999999E-2</v>
      </c>
      <c r="J371" s="8">
        <v>0</v>
      </c>
      <c r="K371" s="8">
        <v>5.0000000000000001E-3</v>
      </c>
      <c r="L371" s="8">
        <v>0.20699999999999999</v>
      </c>
      <c r="M371" s="8">
        <v>0.104</v>
      </c>
      <c r="N371" s="8">
        <v>0.10100000000000001</v>
      </c>
      <c r="O371" s="8">
        <v>0.107</v>
      </c>
      <c r="P371" s="8">
        <v>2.0659999999999998</v>
      </c>
      <c r="Q371" s="8">
        <v>96.9</v>
      </c>
      <c r="R371" s="8">
        <v>0</v>
      </c>
      <c r="S371" s="8">
        <v>0.81200000000000006</v>
      </c>
      <c r="T371" s="8">
        <v>0.02</v>
      </c>
      <c r="U371" s="8"/>
      <c r="V371" s="8"/>
      <c r="W371" s="8">
        <v>4.4999999999999998E-2</v>
      </c>
      <c r="X371" s="25">
        <v>100.574</v>
      </c>
      <c r="Y371" s="8"/>
      <c r="Z371" s="8"/>
      <c r="AA371" s="8">
        <v>0</v>
      </c>
      <c r="AB371" s="8">
        <v>5.6474479431674355E-3</v>
      </c>
      <c r="AC371" s="8">
        <v>0</v>
      </c>
      <c r="AD371" s="8">
        <v>3.4404183497889522E-4</v>
      </c>
      <c r="AE371" s="8">
        <v>0</v>
      </c>
      <c r="AF371" s="8">
        <v>9.2910528550323466E-5</v>
      </c>
      <c r="AG371" s="8">
        <v>4.3306249726263622E-3</v>
      </c>
      <c r="AH371" s="8">
        <v>2.1483062392443114E-3</v>
      </c>
      <c r="AI371" s="8">
        <v>0</v>
      </c>
      <c r="AJ371" s="8">
        <v>1.8418856437883218E-3</v>
      </c>
      <c r="AK371" s="8">
        <v>1.2886900556505828E-3</v>
      </c>
      <c r="AL371" s="8">
        <v>2.3069870791503033E-2</v>
      </c>
      <c r="AM371" s="8">
        <v>0.95420335198349349</v>
      </c>
      <c r="AN371" s="8">
        <v>0</v>
      </c>
      <c r="AO371" s="8">
        <v>5.4541227941083915E-3</v>
      </c>
      <c r="AP371" s="8">
        <v>1.2802676506450486E-4</v>
      </c>
      <c r="AQ371" s="8">
        <v>0</v>
      </c>
      <c r="AR371" s="8">
        <v>0</v>
      </c>
      <c r="AS371" s="8">
        <f>SUM(Tabela2[[#This Row],[Mg15]:[U]])</f>
        <v>0.99854927955217565</v>
      </c>
    </row>
    <row r="372" spans="1:45" x14ac:dyDescent="0.25">
      <c r="B372" s="6" t="s">
        <v>427</v>
      </c>
      <c r="C372" s="6" t="s">
        <v>220</v>
      </c>
      <c r="D372" s="8"/>
      <c r="E372" s="8"/>
      <c r="F372" s="8"/>
      <c r="G372" s="8">
        <v>7.0000000000000001E-3</v>
      </c>
      <c r="H372" s="8">
        <v>0</v>
      </c>
      <c r="I372" s="8">
        <v>0</v>
      </c>
      <c r="J372" s="8">
        <v>0</v>
      </c>
      <c r="K372" s="8">
        <v>5.7000000000000002E-2</v>
      </c>
      <c r="L372" s="8">
        <v>2.1000000000000001E-2</v>
      </c>
      <c r="M372" s="8">
        <v>4.2000000000000003E-2</v>
      </c>
      <c r="N372" s="8">
        <v>0</v>
      </c>
      <c r="O372" s="8">
        <v>1.2999999999999999E-2</v>
      </c>
      <c r="P372" s="8">
        <v>9.9000000000000005E-2</v>
      </c>
      <c r="Q372" s="8">
        <v>99.866</v>
      </c>
      <c r="R372" s="8">
        <v>0</v>
      </c>
      <c r="S372" s="8">
        <v>0.184</v>
      </c>
      <c r="T372" s="8">
        <v>0.05</v>
      </c>
      <c r="U372" s="8"/>
      <c r="V372" s="8"/>
      <c r="W372" s="8">
        <v>2.1000000000000001E-2</v>
      </c>
      <c r="X372" s="25">
        <v>100.36</v>
      </c>
      <c r="Y372" s="8"/>
      <c r="Z372" s="8"/>
      <c r="AA372" s="8">
        <v>2.6066705532561954E-4</v>
      </c>
      <c r="AB372" s="8">
        <v>0</v>
      </c>
      <c r="AC372" s="8">
        <v>0</v>
      </c>
      <c r="AD372" s="8">
        <v>0</v>
      </c>
      <c r="AE372" s="8">
        <v>0</v>
      </c>
      <c r="AF372" s="8">
        <v>1.0711605648581859E-3</v>
      </c>
      <c r="AG372" s="8">
        <v>4.4430819003979768E-4</v>
      </c>
      <c r="AH372" s="8">
        <v>8.7739859457376516E-4</v>
      </c>
      <c r="AI372" s="8">
        <v>0</v>
      </c>
      <c r="AJ372" s="8">
        <v>0</v>
      </c>
      <c r="AK372" s="8">
        <v>1.583408038594164E-4</v>
      </c>
      <c r="AL372" s="8">
        <v>1.1179820562559203E-3</v>
      </c>
      <c r="AM372" s="8">
        <v>0.99453394184691157</v>
      </c>
      <c r="AN372" s="8">
        <v>0</v>
      </c>
      <c r="AO372" s="8">
        <v>1.2498891519669196E-3</v>
      </c>
      <c r="AP372" s="8">
        <v>3.2368723608182338E-4</v>
      </c>
      <c r="AQ372" s="8">
        <v>0</v>
      </c>
      <c r="AR372" s="8">
        <v>0</v>
      </c>
      <c r="AS372" s="8">
        <f>SUM(Tabela2[[#This Row],[Mg15]:[U]])</f>
        <v>1.000037375499873</v>
      </c>
    </row>
    <row r="373" spans="1:45" x14ac:dyDescent="0.25">
      <c r="B373" s="6" t="s">
        <v>428</v>
      </c>
      <c r="C373" s="6" t="s">
        <v>220</v>
      </c>
      <c r="D373" s="8"/>
      <c r="E373" s="8"/>
      <c r="F373" s="8"/>
      <c r="G373" s="8">
        <v>7.2999999999999995E-2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3.2000000000000001E-2</v>
      </c>
      <c r="N373" s="8"/>
      <c r="O373" s="8">
        <v>1.2E-2</v>
      </c>
      <c r="P373" s="8">
        <v>0</v>
      </c>
      <c r="Q373" s="8">
        <v>100.623</v>
      </c>
      <c r="R373" s="8">
        <v>0</v>
      </c>
      <c r="S373" s="8">
        <v>7.0000000000000001E-3</v>
      </c>
      <c r="T373" s="8">
        <v>0</v>
      </c>
      <c r="U373" s="8"/>
      <c r="V373" s="8"/>
      <c r="W373" s="8">
        <v>0.02</v>
      </c>
      <c r="X373" s="25">
        <v>100.767</v>
      </c>
      <c r="Y373" s="8"/>
      <c r="Z373" s="8"/>
      <c r="AA373" s="8">
        <v>2.7076310971768879E-3</v>
      </c>
      <c r="AB373" s="8">
        <v>0</v>
      </c>
      <c r="AC373" s="8">
        <v>0</v>
      </c>
      <c r="AD373" s="8">
        <v>0</v>
      </c>
      <c r="AE373" s="8">
        <v>0</v>
      </c>
      <c r="AF373" s="8">
        <v>0</v>
      </c>
      <c r="AG373" s="8">
        <v>0</v>
      </c>
      <c r="AH373" s="8">
        <v>6.6584960995573885E-4</v>
      </c>
      <c r="AI373" s="8">
        <v>0</v>
      </c>
      <c r="AJ373" s="8">
        <v>0</v>
      </c>
      <c r="AK373" s="8">
        <v>1.4558253135023736E-4</v>
      </c>
      <c r="AL373" s="8">
        <v>0</v>
      </c>
      <c r="AM373" s="8">
        <v>0.99810847458650653</v>
      </c>
      <c r="AN373" s="8">
        <v>0</v>
      </c>
      <c r="AO373" s="8">
        <v>4.7362022861402026E-5</v>
      </c>
      <c r="AP373" s="8">
        <v>0</v>
      </c>
      <c r="AQ373" s="8">
        <v>0</v>
      </c>
      <c r="AR373" s="8">
        <v>0</v>
      </c>
      <c r="AS373" s="8">
        <f>SUM(Tabela2[[#This Row],[Mg15]:[U]])</f>
        <v>1.0016748998478509</v>
      </c>
    </row>
    <row r="374" spans="1:45" x14ac:dyDescent="0.25">
      <c r="B374" s="6" t="s">
        <v>429</v>
      </c>
      <c r="C374" s="6" t="s">
        <v>220</v>
      </c>
      <c r="D374" s="8"/>
      <c r="E374" s="8"/>
      <c r="F374" s="8"/>
      <c r="G374" s="8">
        <v>6.9000000000000006E-2</v>
      </c>
      <c r="H374" s="8">
        <v>3.5999999999999997E-2</v>
      </c>
      <c r="I374" s="8">
        <v>0</v>
      </c>
      <c r="J374" s="8">
        <v>0</v>
      </c>
      <c r="K374" s="8">
        <v>0</v>
      </c>
      <c r="L374" s="8">
        <v>4.2000000000000003E-2</v>
      </c>
      <c r="M374" s="8">
        <v>0.44600000000000001</v>
      </c>
      <c r="N374" s="8"/>
      <c r="O374" s="8">
        <v>0</v>
      </c>
      <c r="P374" s="8">
        <v>0</v>
      </c>
      <c r="Q374" s="8">
        <v>100.52200000000001</v>
      </c>
      <c r="R374" s="8">
        <v>0</v>
      </c>
      <c r="S374" s="8">
        <v>0</v>
      </c>
      <c r="T374" s="8">
        <v>0</v>
      </c>
      <c r="U374" s="8"/>
      <c r="V374" s="8"/>
      <c r="W374" s="8">
        <v>1.0999999999999999E-2</v>
      </c>
      <c r="X374" s="25">
        <v>101.126</v>
      </c>
      <c r="Y374" s="8"/>
      <c r="Z374" s="8"/>
      <c r="AA374" s="8">
        <v>2.5484097874891058E-3</v>
      </c>
      <c r="AB374" s="8">
        <v>1.0511625228202459E-3</v>
      </c>
      <c r="AC374" s="8">
        <v>0</v>
      </c>
      <c r="AD374" s="8">
        <v>0</v>
      </c>
      <c r="AE374" s="8">
        <v>0</v>
      </c>
      <c r="AF374" s="8">
        <v>0</v>
      </c>
      <c r="AG374" s="8">
        <v>8.813458871767462E-4</v>
      </c>
      <c r="AH374" s="8">
        <v>9.2409063818471669E-3</v>
      </c>
      <c r="AI374" s="8">
        <v>0</v>
      </c>
      <c r="AJ374" s="8">
        <v>0</v>
      </c>
      <c r="AK374" s="8">
        <v>0</v>
      </c>
      <c r="AL374" s="8">
        <v>0</v>
      </c>
      <c r="AM374" s="8">
        <v>0.99287629707962821</v>
      </c>
      <c r="AN374" s="8">
        <v>0</v>
      </c>
      <c r="AO374" s="8">
        <v>0</v>
      </c>
      <c r="AP374" s="8">
        <v>0</v>
      </c>
      <c r="AQ374" s="8">
        <v>0</v>
      </c>
      <c r="AR374" s="8">
        <v>0</v>
      </c>
      <c r="AS374" s="8">
        <f>SUM(Tabela2[[#This Row],[Mg15]:[U]])</f>
        <v>1.0065981216589615</v>
      </c>
    </row>
    <row r="375" spans="1:45" x14ac:dyDescent="0.25">
      <c r="B375" s="6" t="s">
        <v>430</v>
      </c>
      <c r="C375" s="6" t="s">
        <v>220</v>
      </c>
      <c r="D375" s="8"/>
      <c r="E375" s="8"/>
      <c r="F375" s="8"/>
      <c r="G375" s="8">
        <v>7.4999999999999997E-2</v>
      </c>
      <c r="H375" s="8">
        <v>0.01</v>
      </c>
      <c r="I375" s="8">
        <v>0</v>
      </c>
      <c r="J375" s="8">
        <v>0</v>
      </c>
      <c r="K375" s="8">
        <v>0</v>
      </c>
      <c r="L375" s="8">
        <v>0.03</v>
      </c>
      <c r="M375" s="8">
        <v>0.16300000000000001</v>
      </c>
      <c r="N375" s="8"/>
      <c r="O375" s="8">
        <v>0.05</v>
      </c>
      <c r="P375" s="8">
        <v>0.13400000000000001</v>
      </c>
      <c r="Q375" s="8">
        <v>97.914000000000001</v>
      </c>
      <c r="R375" s="8">
        <v>0</v>
      </c>
      <c r="S375" s="8">
        <v>0.96399999999999997</v>
      </c>
      <c r="T375" s="8">
        <v>0</v>
      </c>
      <c r="U375" s="8"/>
      <c r="V375" s="8"/>
      <c r="W375" s="8">
        <v>7.0999999999999994E-2</v>
      </c>
      <c r="X375" s="25">
        <v>99.411000000000001</v>
      </c>
      <c r="Y375" s="8"/>
      <c r="Z375" s="8"/>
      <c r="AA375" s="8">
        <v>2.8227322849431048E-3</v>
      </c>
      <c r="AB375" s="8">
        <v>2.9754703110426847E-4</v>
      </c>
      <c r="AC375" s="8">
        <v>0</v>
      </c>
      <c r="AD375" s="8">
        <v>0</v>
      </c>
      <c r="AE375" s="8">
        <v>0</v>
      </c>
      <c r="AF375" s="8">
        <v>0</v>
      </c>
      <c r="AG375" s="8">
        <v>6.4151468159170878E-4</v>
      </c>
      <c r="AH375" s="8">
        <v>3.44156177705477E-3</v>
      </c>
      <c r="AI375" s="8">
        <v>0</v>
      </c>
      <c r="AJ375" s="8">
        <v>0</v>
      </c>
      <c r="AK375" s="8">
        <v>6.1551666902153867E-4</v>
      </c>
      <c r="AL375" s="8">
        <v>1.5294129323272364E-3</v>
      </c>
      <c r="AM375" s="8">
        <v>0.98552369024595909</v>
      </c>
      <c r="AN375" s="8">
        <v>0</v>
      </c>
      <c r="AO375" s="8">
        <v>6.6183698195898021E-3</v>
      </c>
      <c r="AP375" s="8">
        <v>0</v>
      </c>
      <c r="AQ375" s="8">
        <v>0</v>
      </c>
      <c r="AR375" s="8">
        <v>0</v>
      </c>
      <c r="AS375" s="8">
        <f>SUM(Tabela2[[#This Row],[Mg15]:[U]])</f>
        <v>1.0014903454415915</v>
      </c>
    </row>
    <row r="376" spans="1:45" x14ac:dyDescent="0.25">
      <c r="B376" s="6" t="s">
        <v>431</v>
      </c>
      <c r="C376" s="6" t="s">
        <v>220</v>
      </c>
      <c r="D376" s="8"/>
      <c r="E376" s="8"/>
      <c r="F376" s="8"/>
      <c r="G376" s="8">
        <v>3.9E-2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0.153</v>
      </c>
      <c r="N376" s="8"/>
      <c r="O376" s="8">
        <v>0.112</v>
      </c>
      <c r="P376" s="8">
        <v>0.125</v>
      </c>
      <c r="Q376" s="8">
        <v>99.162999999999997</v>
      </c>
      <c r="R376" s="8">
        <v>0</v>
      </c>
      <c r="S376" s="8">
        <v>1.2130000000000001</v>
      </c>
      <c r="T376" s="8">
        <v>0</v>
      </c>
      <c r="U376" s="8"/>
      <c r="V376" s="8"/>
      <c r="W376" s="8">
        <v>5.1999999999999998E-2</v>
      </c>
      <c r="X376" s="25">
        <v>100.857</v>
      </c>
      <c r="Y376" s="8"/>
      <c r="Z376" s="8"/>
      <c r="AA376" s="8">
        <v>1.447531859522454E-3</v>
      </c>
      <c r="AB376" s="8">
        <v>0</v>
      </c>
      <c r="AC376" s="8">
        <v>0</v>
      </c>
      <c r="AD376" s="8">
        <v>0</v>
      </c>
      <c r="AE376" s="8">
        <v>0</v>
      </c>
      <c r="AF376" s="8">
        <v>0</v>
      </c>
      <c r="AG376" s="8">
        <v>0</v>
      </c>
      <c r="AH376" s="8">
        <v>3.1857705488161562E-3</v>
      </c>
      <c r="AI376" s="8">
        <v>0</v>
      </c>
      <c r="AJ376" s="8">
        <v>0</v>
      </c>
      <c r="AK376" s="8">
        <v>1.3596994880236786E-3</v>
      </c>
      <c r="AL376" s="8">
        <v>1.4069707530615613E-3</v>
      </c>
      <c r="AM376" s="8">
        <v>0.98429896782720827</v>
      </c>
      <c r="AN376" s="8">
        <v>0</v>
      </c>
      <c r="AO376" s="8">
        <v>8.2127744314173141E-3</v>
      </c>
      <c r="AP376" s="8">
        <v>0</v>
      </c>
      <c r="AQ376" s="8">
        <v>0</v>
      </c>
      <c r="AR376" s="8">
        <v>0</v>
      </c>
      <c r="AS376" s="8">
        <f>SUM(Tabela2[[#This Row],[Mg15]:[U]])</f>
        <v>0.99991171490804942</v>
      </c>
    </row>
    <row r="377" spans="1:45" x14ac:dyDescent="0.25">
      <c r="B377" s="6" t="s">
        <v>432</v>
      </c>
      <c r="C377" s="6" t="s">
        <v>220</v>
      </c>
      <c r="D377" s="8"/>
      <c r="E377" s="8"/>
      <c r="F377" s="8"/>
      <c r="G377" s="8">
        <v>8.2000000000000003E-2</v>
      </c>
      <c r="H377" s="8">
        <v>4.8000000000000001E-2</v>
      </c>
      <c r="I377" s="8">
        <v>0</v>
      </c>
      <c r="J377" s="8">
        <v>0</v>
      </c>
      <c r="K377" s="8">
        <v>0</v>
      </c>
      <c r="L377" s="8">
        <v>0.33800000000000002</v>
      </c>
      <c r="M377" s="8">
        <v>0.67100000000000004</v>
      </c>
      <c r="N377" s="8"/>
      <c r="O377" s="8">
        <v>0.183</v>
      </c>
      <c r="P377" s="8">
        <v>1.0740000000000001</v>
      </c>
      <c r="Q377" s="8">
        <v>93.042000000000002</v>
      </c>
      <c r="R377" s="8">
        <v>0</v>
      </c>
      <c r="S377" s="8">
        <v>4.54</v>
      </c>
      <c r="T377" s="8">
        <v>0</v>
      </c>
      <c r="U377" s="8"/>
      <c r="V377" s="8"/>
      <c r="W377" s="8">
        <v>3.6999999999999998E-2</v>
      </c>
      <c r="X377" s="25">
        <v>100.015</v>
      </c>
      <c r="Y377" s="8"/>
      <c r="Z377" s="8"/>
      <c r="AA377" s="8">
        <v>3.0667587202003938E-3</v>
      </c>
      <c r="AB377" s="8">
        <v>1.4192345920256704E-3</v>
      </c>
      <c r="AC377" s="8">
        <v>0</v>
      </c>
      <c r="AD377" s="8">
        <v>0</v>
      </c>
      <c r="AE377" s="8">
        <v>0</v>
      </c>
      <c r="AF377" s="8">
        <v>0</v>
      </c>
      <c r="AG377" s="8">
        <v>7.1822310960384357E-3</v>
      </c>
      <c r="AH377" s="8">
        <v>1.4078222176727259E-2</v>
      </c>
      <c r="AI377" s="8">
        <v>0</v>
      </c>
      <c r="AJ377" s="8">
        <v>0</v>
      </c>
      <c r="AK377" s="8">
        <v>2.2386089381193261E-3</v>
      </c>
      <c r="AL377" s="8">
        <v>1.2180961498734825E-2</v>
      </c>
      <c r="AM377" s="8">
        <v>0.93059055897735987</v>
      </c>
      <c r="AN377" s="8">
        <v>0</v>
      </c>
      <c r="AO377" s="8">
        <v>3.0973278616480041E-2</v>
      </c>
      <c r="AP377" s="8">
        <v>0</v>
      </c>
      <c r="AQ377" s="8">
        <v>0</v>
      </c>
      <c r="AR377" s="8">
        <v>0</v>
      </c>
      <c r="AS377" s="8">
        <f>SUM(Tabela2[[#This Row],[Mg15]:[U]])</f>
        <v>1.0017298546156859</v>
      </c>
    </row>
    <row r="378" spans="1:45" x14ac:dyDescent="0.25">
      <c r="B378" s="6" t="s">
        <v>433</v>
      </c>
      <c r="C378" s="6" t="s">
        <v>220</v>
      </c>
      <c r="D378" s="8"/>
      <c r="E378" s="8"/>
      <c r="F378" s="8"/>
      <c r="G378" s="8">
        <v>0.09</v>
      </c>
      <c r="H378" s="8">
        <v>5.3999999999999999E-2</v>
      </c>
      <c r="I378" s="8">
        <v>0</v>
      </c>
      <c r="J378" s="8">
        <v>0</v>
      </c>
      <c r="K378" s="8">
        <v>0</v>
      </c>
      <c r="L378" s="8">
        <v>0.255</v>
      </c>
      <c r="M378" s="8">
        <v>0.65800000000000003</v>
      </c>
      <c r="N378" s="8"/>
      <c r="O378" s="8">
        <v>0.155</v>
      </c>
      <c r="P378" s="8">
        <v>1.28</v>
      </c>
      <c r="Q378" s="8">
        <v>92.623000000000005</v>
      </c>
      <c r="R378" s="8">
        <v>0</v>
      </c>
      <c r="S378" s="8">
        <v>4.5759999999999996</v>
      </c>
      <c r="T378" s="8">
        <v>0</v>
      </c>
      <c r="U378" s="8"/>
      <c r="V378" s="8"/>
      <c r="W378" s="8">
        <v>3.5000000000000003E-2</v>
      </c>
      <c r="X378" s="25">
        <v>99.725999999999999</v>
      </c>
      <c r="Y378" s="8"/>
      <c r="Z378" s="8"/>
      <c r="AA378" s="8">
        <v>3.3728399026241034E-3</v>
      </c>
      <c r="AB378" s="8">
        <v>1.5999049117979604E-3</v>
      </c>
      <c r="AC378" s="8">
        <v>0</v>
      </c>
      <c r="AD378" s="8">
        <v>0</v>
      </c>
      <c r="AE378" s="8">
        <v>0</v>
      </c>
      <c r="AF378" s="8">
        <v>0</v>
      </c>
      <c r="AG378" s="8">
        <v>5.4296310073203456E-3</v>
      </c>
      <c r="AH378" s="8">
        <v>1.3833709436246245E-2</v>
      </c>
      <c r="AI378" s="8">
        <v>0</v>
      </c>
      <c r="AJ378" s="8">
        <v>0</v>
      </c>
      <c r="AK378" s="8">
        <v>1.8999680730581833E-3</v>
      </c>
      <c r="AL378" s="8">
        <v>1.4547042915311842E-2</v>
      </c>
      <c r="AM378" s="8">
        <v>0.9282947827821042</v>
      </c>
      <c r="AN378" s="8">
        <v>0</v>
      </c>
      <c r="AO378" s="8">
        <v>3.1282741315003089E-2</v>
      </c>
      <c r="AP378" s="8">
        <v>0</v>
      </c>
      <c r="AQ378" s="8">
        <v>0</v>
      </c>
      <c r="AR378" s="8">
        <v>0</v>
      </c>
      <c r="AS378" s="8">
        <f>SUM(Tabela2[[#This Row],[Mg15]:[U]])</f>
        <v>1.0002606203434661</v>
      </c>
    </row>
    <row r="379" spans="1:45" x14ac:dyDescent="0.25">
      <c r="B379" s="6" t="s">
        <v>434</v>
      </c>
      <c r="C379" s="6" t="s">
        <v>220</v>
      </c>
      <c r="D379" s="8"/>
      <c r="E379" s="8"/>
      <c r="F379" s="8"/>
      <c r="G379" s="8">
        <v>5.6000000000000001E-2</v>
      </c>
      <c r="H379" s="8">
        <v>0</v>
      </c>
      <c r="I379" s="8">
        <v>0</v>
      </c>
      <c r="J379" s="8">
        <v>0</v>
      </c>
      <c r="K379" s="8">
        <v>0.182</v>
      </c>
      <c r="L379" s="8">
        <v>4.7E-2</v>
      </c>
      <c r="M379" s="8">
        <v>0.2</v>
      </c>
      <c r="N379" s="8"/>
      <c r="O379" s="8">
        <v>4.7E-2</v>
      </c>
      <c r="P379" s="8">
        <v>0.249</v>
      </c>
      <c r="Q379" s="8">
        <v>98.587999999999994</v>
      </c>
      <c r="R379" s="8">
        <v>0</v>
      </c>
      <c r="S379" s="8">
        <v>0.83</v>
      </c>
      <c r="T379" s="8">
        <v>1.4999999999999999E-2</v>
      </c>
      <c r="U379" s="8"/>
      <c r="V379" s="8"/>
      <c r="W379" s="8">
        <v>2.5999999999999999E-2</v>
      </c>
      <c r="X379" s="25">
        <v>100.24</v>
      </c>
      <c r="Y379" s="8"/>
      <c r="Z379" s="8"/>
      <c r="AA379" s="8">
        <v>2.0850519295704611E-3</v>
      </c>
      <c r="AB379" s="8">
        <v>0</v>
      </c>
      <c r="AC379" s="8">
        <v>0</v>
      </c>
      <c r="AD379" s="8">
        <v>0</v>
      </c>
      <c r="AE379" s="8">
        <v>0</v>
      </c>
      <c r="AF379" s="8">
        <v>3.4197302564812977E-3</v>
      </c>
      <c r="AG379" s="8">
        <v>9.9426837278414923E-4</v>
      </c>
      <c r="AH379" s="8">
        <v>4.1775185077641847E-3</v>
      </c>
      <c r="AI379" s="8">
        <v>0</v>
      </c>
      <c r="AJ379" s="8">
        <v>0</v>
      </c>
      <c r="AK379" s="8">
        <v>5.7238480224126615E-4</v>
      </c>
      <c r="AL379" s="8">
        <v>2.8115106216989208E-3</v>
      </c>
      <c r="AM379" s="8">
        <v>0.98167279074752978</v>
      </c>
      <c r="AN379" s="8">
        <v>0</v>
      </c>
      <c r="AO379" s="8">
        <v>5.6373177026875689E-3</v>
      </c>
      <c r="AP379" s="8">
        <v>9.7092922136822113E-5</v>
      </c>
      <c r="AQ379" s="8">
        <v>0</v>
      </c>
      <c r="AR379" s="8">
        <v>0</v>
      </c>
      <c r="AS379" s="8">
        <f>SUM(Tabela2[[#This Row],[Mg15]:[U]])</f>
        <v>1.0014676658628945</v>
      </c>
    </row>
    <row r="380" spans="1:45" x14ac:dyDescent="0.25">
      <c r="B380" s="6" t="s">
        <v>435</v>
      </c>
      <c r="C380" s="6" t="s">
        <v>220</v>
      </c>
      <c r="D380" s="8"/>
      <c r="E380" s="8"/>
      <c r="F380" s="8"/>
      <c r="G380" s="8">
        <v>3.5999999999999997E-2</v>
      </c>
      <c r="H380" s="8">
        <v>0.04</v>
      </c>
      <c r="I380" s="8">
        <v>0</v>
      </c>
      <c r="J380" s="8">
        <v>0</v>
      </c>
      <c r="K380" s="8">
        <v>0.17799999999999999</v>
      </c>
      <c r="L380" s="8">
        <v>0</v>
      </c>
      <c r="M380" s="8">
        <v>0.67800000000000005</v>
      </c>
      <c r="N380" s="8"/>
      <c r="O380" s="8">
        <v>2.5000000000000001E-2</v>
      </c>
      <c r="P380" s="8">
        <v>0.79100000000000004</v>
      </c>
      <c r="Q380" s="8">
        <v>95.433000000000007</v>
      </c>
      <c r="R380" s="8">
        <v>0</v>
      </c>
      <c r="S380" s="8">
        <v>2.9550000000000001</v>
      </c>
      <c r="T380" s="8">
        <v>0</v>
      </c>
      <c r="U380" s="8"/>
      <c r="V380" s="8"/>
      <c r="W380" s="8">
        <v>0</v>
      </c>
      <c r="X380" s="25">
        <v>100.136</v>
      </c>
      <c r="Y380" s="8"/>
      <c r="Z380" s="8"/>
      <c r="AA380" s="8">
        <v>1.3420109141695684E-3</v>
      </c>
      <c r="AB380" s="8">
        <v>1.178855930211866E-3</v>
      </c>
      <c r="AC380" s="8">
        <v>0</v>
      </c>
      <c r="AD380" s="8">
        <v>0</v>
      </c>
      <c r="AE380" s="8">
        <v>0</v>
      </c>
      <c r="AF380" s="8">
        <v>3.3486145768735248E-3</v>
      </c>
      <c r="AG380" s="8">
        <v>0</v>
      </c>
      <c r="AH380" s="8">
        <v>1.4178907819916662E-2</v>
      </c>
      <c r="AI380" s="8">
        <v>0</v>
      </c>
      <c r="AJ380" s="8">
        <v>0</v>
      </c>
      <c r="AK380" s="8">
        <v>3.0482806059574808E-4</v>
      </c>
      <c r="AL380" s="8">
        <v>8.9421420227265101E-3</v>
      </c>
      <c r="AM380" s="8">
        <v>0.95140618834885526</v>
      </c>
      <c r="AN380" s="8">
        <v>0</v>
      </c>
      <c r="AO380" s="8">
        <v>2.0094472136452338E-2</v>
      </c>
      <c r="AP380" s="8">
        <v>0</v>
      </c>
      <c r="AQ380" s="8">
        <v>0</v>
      </c>
      <c r="AR380" s="8">
        <v>0</v>
      </c>
      <c r="AS380" s="8">
        <f>SUM(Tabela2[[#This Row],[Mg15]:[U]])</f>
        <v>1.0007960198098016</v>
      </c>
    </row>
    <row r="381" spans="1:45" x14ac:dyDescent="0.25">
      <c r="B381" s="6" t="s">
        <v>436</v>
      </c>
      <c r="C381" s="6" t="s">
        <v>220</v>
      </c>
      <c r="D381" s="8"/>
      <c r="E381" s="8"/>
      <c r="F381" s="8"/>
      <c r="G381" s="8">
        <v>4.3999999999999997E-2</v>
      </c>
      <c r="H381" s="8">
        <v>0</v>
      </c>
      <c r="I381" s="8">
        <v>0</v>
      </c>
      <c r="J381" s="8">
        <v>0</v>
      </c>
      <c r="K381" s="8">
        <v>9.6000000000000002E-2</v>
      </c>
      <c r="L381" s="8">
        <v>0</v>
      </c>
      <c r="M381" s="8">
        <v>3.4000000000000002E-2</v>
      </c>
      <c r="N381" s="8"/>
      <c r="O381" s="8">
        <v>2.9000000000000001E-2</v>
      </c>
      <c r="P381" s="8">
        <v>1.0999999999999999E-2</v>
      </c>
      <c r="Q381" s="8">
        <v>100.277</v>
      </c>
      <c r="R381" s="8">
        <v>0</v>
      </c>
      <c r="S381" s="8">
        <v>1.7000000000000001E-2</v>
      </c>
      <c r="T381" s="8">
        <v>3.0000000000000001E-3</v>
      </c>
      <c r="U381" s="8"/>
      <c r="V381" s="8"/>
      <c r="W381" s="8">
        <v>2E-3</v>
      </c>
      <c r="X381" s="25">
        <v>100.51300000000001</v>
      </c>
      <c r="Y381" s="8"/>
      <c r="Z381" s="8"/>
      <c r="AA381" s="8">
        <v>1.6347393710540532E-3</v>
      </c>
      <c r="AB381" s="8">
        <v>0</v>
      </c>
      <c r="AC381" s="8">
        <v>0</v>
      </c>
      <c r="AD381" s="8">
        <v>0</v>
      </c>
      <c r="AE381" s="8">
        <v>0</v>
      </c>
      <c r="AF381" s="8">
        <v>1.7999427541531196E-3</v>
      </c>
      <c r="AG381" s="8">
        <v>0</v>
      </c>
      <c r="AH381" s="8">
        <v>7.086540948937674E-4</v>
      </c>
      <c r="AI381" s="8">
        <v>0</v>
      </c>
      <c r="AJ381" s="8">
        <v>0</v>
      </c>
      <c r="AK381" s="8">
        <v>3.5241568629687975E-4</v>
      </c>
      <c r="AL381" s="8">
        <v>1.2393673864103221E-4</v>
      </c>
      <c r="AM381" s="8">
        <v>0.99634793935005483</v>
      </c>
      <c r="AN381" s="8">
        <v>0</v>
      </c>
      <c r="AO381" s="8">
        <v>1.1521534830121628E-4</v>
      </c>
      <c r="AP381" s="8">
        <v>1.9376911895699538E-5</v>
      </c>
      <c r="AQ381" s="8">
        <v>0</v>
      </c>
      <c r="AR381" s="8">
        <v>0</v>
      </c>
      <c r="AS381" s="8">
        <f>SUM(Tabela2[[#This Row],[Mg15]:[U]])</f>
        <v>1.0011022202552906</v>
      </c>
    </row>
    <row r="382" spans="1:45" x14ac:dyDescent="0.25">
      <c r="B382" s="6" t="s">
        <v>437</v>
      </c>
      <c r="C382" s="6" t="s">
        <v>220</v>
      </c>
      <c r="D382" s="8"/>
      <c r="E382" s="8"/>
      <c r="F382" s="8"/>
      <c r="G382" s="8">
        <v>9.6000000000000002E-2</v>
      </c>
      <c r="H382" s="8">
        <v>6.0000000000000001E-3</v>
      </c>
      <c r="I382" s="8">
        <v>0</v>
      </c>
      <c r="J382" s="8">
        <v>0</v>
      </c>
      <c r="K382" s="8">
        <v>0.191</v>
      </c>
      <c r="L382" s="8">
        <v>1.4E-2</v>
      </c>
      <c r="M382" s="8">
        <v>0</v>
      </c>
      <c r="N382" s="8"/>
      <c r="O382" s="8">
        <v>1.6E-2</v>
      </c>
      <c r="P382" s="8">
        <v>6.0999999999999999E-2</v>
      </c>
      <c r="Q382" s="8">
        <v>100.393</v>
      </c>
      <c r="R382" s="8">
        <v>0</v>
      </c>
      <c r="S382" s="8">
        <v>0</v>
      </c>
      <c r="T382" s="8">
        <v>0</v>
      </c>
      <c r="U382" s="8"/>
      <c r="V382" s="8"/>
      <c r="W382" s="8">
        <v>3.4000000000000002E-2</v>
      </c>
      <c r="X382" s="25">
        <v>100.81100000000001</v>
      </c>
      <c r="Y382" s="8"/>
      <c r="Z382" s="8"/>
      <c r="AA382" s="8">
        <v>3.5517919431521622E-3</v>
      </c>
      <c r="AB382" s="8">
        <v>1.7549903356640757E-4</v>
      </c>
      <c r="AC382" s="8">
        <v>0</v>
      </c>
      <c r="AD382" s="8">
        <v>0</v>
      </c>
      <c r="AE382" s="8">
        <v>0</v>
      </c>
      <c r="AF382" s="8">
        <v>3.566163626198333E-3</v>
      </c>
      <c r="AG382" s="8">
        <v>2.9429388525431158E-4</v>
      </c>
      <c r="AH382" s="8">
        <v>0</v>
      </c>
      <c r="AI382" s="8">
        <v>0</v>
      </c>
      <c r="AJ382" s="8">
        <v>0</v>
      </c>
      <c r="AK382" s="8">
        <v>1.9362331645548004E-4</v>
      </c>
      <c r="AL382" s="8">
        <v>6.8441205805175765E-4</v>
      </c>
      <c r="AM382" s="8">
        <v>0.99333003079540338</v>
      </c>
      <c r="AN382" s="8">
        <v>0</v>
      </c>
      <c r="AO382" s="8">
        <v>0</v>
      </c>
      <c r="AP382" s="8">
        <v>0</v>
      </c>
      <c r="AQ382" s="8">
        <v>0</v>
      </c>
      <c r="AR382" s="8">
        <v>0</v>
      </c>
      <c r="AS382" s="8">
        <f>SUM(Tabela2[[#This Row],[Mg15]:[U]])</f>
        <v>1.0017958146580819</v>
      </c>
    </row>
    <row r="383" spans="1:45" x14ac:dyDescent="0.25">
      <c r="B383" s="6" t="s">
        <v>438</v>
      </c>
      <c r="C383" s="6" t="s">
        <v>220</v>
      </c>
      <c r="D383" s="8"/>
      <c r="E383" s="8"/>
      <c r="F383" s="8"/>
      <c r="G383" s="8">
        <v>0.05</v>
      </c>
      <c r="H383" s="8">
        <v>1.2999999999999999E-2</v>
      </c>
      <c r="I383" s="8">
        <v>0</v>
      </c>
      <c r="J383" s="8">
        <v>0</v>
      </c>
      <c r="K383" s="8">
        <v>0</v>
      </c>
      <c r="L383" s="8">
        <v>3.5000000000000003E-2</v>
      </c>
      <c r="M383" s="8">
        <v>0.27700000000000002</v>
      </c>
      <c r="N383" s="8"/>
      <c r="O383" s="8">
        <v>0</v>
      </c>
      <c r="P383" s="8">
        <v>0.434</v>
      </c>
      <c r="Q383" s="8">
        <v>99.08</v>
      </c>
      <c r="R383" s="8">
        <v>0</v>
      </c>
      <c r="S383" s="8">
        <v>1.1910000000000001</v>
      </c>
      <c r="T383" s="8">
        <v>0</v>
      </c>
      <c r="U383" s="8"/>
      <c r="V383" s="8"/>
      <c r="W383" s="8">
        <v>1E-3</v>
      </c>
      <c r="X383" s="25">
        <v>101.081</v>
      </c>
      <c r="Y383" s="8"/>
      <c r="Z383" s="8"/>
      <c r="AA383" s="8">
        <v>1.8481807280399838E-3</v>
      </c>
      <c r="AB383" s="8">
        <v>3.7989622623310095E-4</v>
      </c>
      <c r="AC383" s="8">
        <v>0</v>
      </c>
      <c r="AD383" s="8">
        <v>0</v>
      </c>
      <c r="AE383" s="8">
        <v>0</v>
      </c>
      <c r="AF383" s="8">
        <v>0</v>
      </c>
      <c r="AG383" s="8">
        <v>7.3505425427502081E-4</v>
      </c>
      <c r="AH383" s="8">
        <v>5.7439908602074695E-3</v>
      </c>
      <c r="AI383" s="8">
        <v>0</v>
      </c>
      <c r="AJ383" s="8">
        <v>0</v>
      </c>
      <c r="AK383" s="8">
        <v>0</v>
      </c>
      <c r="AL383" s="8">
        <v>4.864919911967594E-3</v>
      </c>
      <c r="AM383" s="8">
        <v>0.979431977882257</v>
      </c>
      <c r="AN383" s="8">
        <v>0</v>
      </c>
      <c r="AO383" s="8">
        <v>8.0306697094779944E-3</v>
      </c>
      <c r="AP383" s="8">
        <v>0</v>
      </c>
      <c r="AQ383" s="8">
        <v>0</v>
      </c>
      <c r="AR383" s="8">
        <v>0</v>
      </c>
      <c r="AS383" s="8">
        <f>SUM(Tabela2[[#This Row],[Mg15]:[U]])</f>
        <v>1.0010346895724582</v>
      </c>
    </row>
    <row r="384" spans="1:45" x14ac:dyDescent="0.25">
      <c r="B384" s="6" t="s">
        <v>439</v>
      </c>
      <c r="C384" s="6" t="s">
        <v>220</v>
      </c>
      <c r="D384" s="8"/>
      <c r="E384" s="8"/>
      <c r="F384" s="8"/>
      <c r="G384" s="8">
        <v>7.9000000000000001E-2</v>
      </c>
      <c r="H384" s="8">
        <v>7.0000000000000001E-3</v>
      </c>
      <c r="I384" s="8">
        <v>0</v>
      </c>
      <c r="J384" s="8">
        <v>0</v>
      </c>
      <c r="K384" s="8">
        <v>0.60599999999999998</v>
      </c>
      <c r="L384" s="8">
        <v>2E-3</v>
      </c>
      <c r="M384" s="8">
        <v>0.77</v>
      </c>
      <c r="N384" s="8"/>
      <c r="O384" s="8">
        <v>0</v>
      </c>
      <c r="P384" s="8">
        <v>0.62</v>
      </c>
      <c r="Q384" s="8">
        <v>94.531999999999996</v>
      </c>
      <c r="R384" s="8">
        <v>0</v>
      </c>
      <c r="S384" s="8">
        <v>3.363</v>
      </c>
      <c r="T384" s="8">
        <v>0</v>
      </c>
      <c r="U384" s="8"/>
      <c r="V384" s="8"/>
      <c r="W384" s="8">
        <v>2.5999999999999999E-2</v>
      </c>
      <c r="X384" s="25">
        <v>100.005</v>
      </c>
      <c r="Y384" s="8"/>
      <c r="Z384" s="8"/>
      <c r="AA384" s="8">
        <v>2.9424043778654816E-3</v>
      </c>
      <c r="AB384" s="8">
        <v>2.0612017425092685E-4</v>
      </c>
      <c r="AC384" s="8">
        <v>0</v>
      </c>
      <c r="AD384" s="8">
        <v>0</v>
      </c>
      <c r="AE384" s="8">
        <v>0</v>
      </c>
      <c r="AF384" s="8">
        <v>1.139041388485963E-2</v>
      </c>
      <c r="AG384" s="8">
        <v>4.2323559009262817E-5</v>
      </c>
      <c r="AH384" s="8">
        <v>1.6088869538588627E-2</v>
      </c>
      <c r="AI384" s="8">
        <v>0</v>
      </c>
      <c r="AJ384" s="8">
        <v>0</v>
      </c>
      <c r="AK384" s="8">
        <v>0</v>
      </c>
      <c r="AL384" s="8">
        <v>7.0029090972535332E-3</v>
      </c>
      <c r="AM384" s="8">
        <v>0.94160327757905959</v>
      </c>
      <c r="AN384" s="8">
        <v>0</v>
      </c>
      <c r="AO384" s="8">
        <v>2.2849026636875328E-2</v>
      </c>
      <c r="AP384" s="8">
        <v>0</v>
      </c>
      <c r="AQ384" s="8">
        <v>0</v>
      </c>
      <c r="AR384" s="8">
        <v>0</v>
      </c>
      <c r="AS384" s="8">
        <f>SUM(Tabela2[[#This Row],[Mg15]:[U]])</f>
        <v>1.0021253448477623</v>
      </c>
    </row>
    <row r="385" spans="2:45" x14ac:dyDescent="0.25">
      <c r="B385" s="6" t="s">
        <v>440</v>
      </c>
      <c r="C385" s="6" t="s">
        <v>220</v>
      </c>
      <c r="D385" s="8"/>
      <c r="E385" s="8"/>
      <c r="F385" s="8"/>
      <c r="G385" s="8">
        <v>7.0000000000000007E-2</v>
      </c>
      <c r="H385" s="8">
        <v>0</v>
      </c>
      <c r="I385" s="8">
        <v>0</v>
      </c>
      <c r="J385" s="8">
        <v>0</v>
      </c>
      <c r="K385" s="8">
        <v>0.122</v>
      </c>
      <c r="L385" s="8">
        <v>2.3E-2</v>
      </c>
      <c r="M385" s="8">
        <v>1.4999999999999999E-2</v>
      </c>
      <c r="N385" s="8"/>
      <c r="O385" s="8">
        <v>0</v>
      </c>
      <c r="P385" s="8">
        <v>5.8999999999999997E-2</v>
      </c>
      <c r="Q385" s="8">
        <v>100.33199999999999</v>
      </c>
      <c r="R385" s="8">
        <v>0</v>
      </c>
      <c r="S385" s="8">
        <v>0</v>
      </c>
      <c r="T385" s="8">
        <v>0</v>
      </c>
      <c r="U385" s="8"/>
      <c r="V385" s="8"/>
      <c r="W385" s="8">
        <v>5.6000000000000001E-2</v>
      </c>
      <c r="X385" s="25">
        <v>100.67700000000001</v>
      </c>
      <c r="Y385" s="8"/>
      <c r="Z385" s="8"/>
      <c r="AA385" s="8">
        <v>2.5962763260278091E-3</v>
      </c>
      <c r="AB385" s="8">
        <v>0</v>
      </c>
      <c r="AC385" s="8">
        <v>0</v>
      </c>
      <c r="AD385" s="8">
        <v>0</v>
      </c>
      <c r="AE385" s="8">
        <v>0</v>
      </c>
      <c r="AF385" s="8">
        <v>2.2835173621035243E-3</v>
      </c>
      <c r="AG385" s="8">
        <v>4.8468282155584306E-4</v>
      </c>
      <c r="AH385" s="8">
        <v>3.1210711587846757E-4</v>
      </c>
      <c r="AI385" s="8">
        <v>0</v>
      </c>
      <c r="AJ385" s="8">
        <v>0</v>
      </c>
      <c r="AK385" s="8">
        <v>0</v>
      </c>
      <c r="AL385" s="8">
        <v>6.6361534158119681E-4</v>
      </c>
      <c r="AM385" s="8">
        <v>0.99519043032918908</v>
      </c>
      <c r="AN385" s="8">
        <v>0</v>
      </c>
      <c r="AO385" s="8">
        <v>0</v>
      </c>
      <c r="AP385" s="8">
        <v>0</v>
      </c>
      <c r="AQ385" s="8">
        <v>0</v>
      </c>
      <c r="AR385" s="8">
        <v>0</v>
      </c>
      <c r="AS385" s="8">
        <f>SUM(Tabela2[[#This Row],[Mg15]:[U]])</f>
        <v>1.001530629296336</v>
      </c>
    </row>
    <row r="386" spans="2:45" x14ac:dyDescent="0.25">
      <c r="B386" s="6" t="s">
        <v>441</v>
      </c>
      <c r="C386" s="6" t="s">
        <v>220</v>
      </c>
      <c r="D386" s="8"/>
      <c r="E386" s="8"/>
      <c r="F386" s="8"/>
      <c r="G386" s="8">
        <v>4.1000000000000002E-2</v>
      </c>
      <c r="H386" s="8">
        <v>0</v>
      </c>
      <c r="I386" s="8">
        <v>0</v>
      </c>
      <c r="J386" s="8">
        <v>0</v>
      </c>
      <c r="K386" s="8">
        <v>0.28799999999999998</v>
      </c>
      <c r="L386" s="8">
        <v>1.0999999999999999E-2</v>
      </c>
      <c r="M386" s="8">
        <v>0.03</v>
      </c>
      <c r="N386" s="8"/>
      <c r="O386" s="8">
        <v>0</v>
      </c>
      <c r="P386" s="8">
        <v>3.6999999999999998E-2</v>
      </c>
      <c r="Q386" s="8">
        <v>99.703000000000003</v>
      </c>
      <c r="R386" s="8">
        <v>0</v>
      </c>
      <c r="S386" s="8">
        <v>0</v>
      </c>
      <c r="T386" s="8">
        <v>1.6E-2</v>
      </c>
      <c r="U386" s="8"/>
      <c r="V386" s="8"/>
      <c r="W386" s="8">
        <v>5.0999999999999997E-2</v>
      </c>
      <c r="X386" s="25">
        <v>100.17700000000001</v>
      </c>
      <c r="Y386" s="8"/>
      <c r="Z386" s="8"/>
      <c r="AA386" s="8">
        <v>1.5264686253079216E-3</v>
      </c>
      <c r="AB386" s="8">
        <v>0</v>
      </c>
      <c r="AC386" s="8">
        <v>0</v>
      </c>
      <c r="AD386" s="8">
        <v>0</v>
      </c>
      <c r="AE386" s="8">
        <v>0</v>
      </c>
      <c r="AF386" s="8">
        <v>5.4111319890994746E-3</v>
      </c>
      <c r="AG386" s="8">
        <v>2.3268780827900696E-4</v>
      </c>
      <c r="AH386" s="8">
        <v>6.2659196068027569E-4</v>
      </c>
      <c r="AI386" s="8">
        <v>0</v>
      </c>
      <c r="AJ386" s="8">
        <v>0</v>
      </c>
      <c r="AK386" s="8">
        <v>0</v>
      </c>
      <c r="AL386" s="8">
        <v>4.1775079240035582E-4</v>
      </c>
      <c r="AM386" s="8">
        <v>0.99271846552694332</v>
      </c>
      <c r="AN386" s="8">
        <v>0</v>
      </c>
      <c r="AO386" s="8">
        <v>0</v>
      </c>
      <c r="AP386" s="8">
        <v>1.035598642154123E-4</v>
      </c>
      <c r="AQ386" s="8">
        <v>0</v>
      </c>
      <c r="AR386" s="8">
        <v>0</v>
      </c>
      <c r="AS386" s="8">
        <f>SUM(Tabela2[[#This Row],[Mg15]:[U]])</f>
        <v>1.0010366565669258</v>
      </c>
    </row>
    <row r="387" spans="2:45" x14ac:dyDescent="0.25">
      <c r="B387" s="6" t="s">
        <v>442</v>
      </c>
      <c r="C387" s="6" t="s">
        <v>220</v>
      </c>
      <c r="D387" s="8"/>
      <c r="E387" s="8"/>
      <c r="F387" s="8"/>
      <c r="G387" s="8">
        <v>7.5999999999999998E-2</v>
      </c>
      <c r="H387" s="8">
        <v>0</v>
      </c>
      <c r="I387" s="8">
        <v>0</v>
      </c>
      <c r="J387" s="8">
        <v>0</v>
      </c>
      <c r="K387" s="8">
        <v>0</v>
      </c>
      <c r="L387" s="8">
        <v>2.7E-2</v>
      </c>
      <c r="M387" s="8">
        <v>0.25</v>
      </c>
      <c r="N387" s="8"/>
      <c r="O387" s="8">
        <v>6.7000000000000004E-2</v>
      </c>
      <c r="P387" s="8">
        <v>0.05</v>
      </c>
      <c r="Q387" s="8">
        <v>97.308000000000007</v>
      </c>
      <c r="R387" s="8">
        <v>0</v>
      </c>
      <c r="S387" s="8">
        <v>1.661</v>
      </c>
      <c r="T387" s="8">
        <v>3.5932200000000081E-3</v>
      </c>
      <c r="U387" s="8"/>
      <c r="V387" s="8"/>
      <c r="W387" s="8">
        <v>1.3261279999999986E-2</v>
      </c>
      <c r="X387" s="25">
        <v>100.21899999999999</v>
      </c>
      <c r="Y387" s="8"/>
      <c r="Z387" s="8"/>
      <c r="AA387" s="8">
        <v>2.8614840098154697E-3</v>
      </c>
      <c r="AB387" s="8">
        <v>0</v>
      </c>
      <c r="AC387" s="8">
        <v>0</v>
      </c>
      <c r="AD387" s="8">
        <v>0</v>
      </c>
      <c r="AE387" s="8">
        <v>0</v>
      </c>
      <c r="AF387" s="8">
        <v>0</v>
      </c>
      <c r="AG387" s="8">
        <v>5.7758833474608271E-4</v>
      </c>
      <c r="AH387" s="8">
        <v>5.2805271258921059E-3</v>
      </c>
      <c r="AI387" s="8">
        <v>0</v>
      </c>
      <c r="AJ387" s="8">
        <v>0</v>
      </c>
      <c r="AK387" s="8">
        <v>8.2511393358731232E-4</v>
      </c>
      <c r="AL387" s="8">
        <v>5.708989813518402E-4</v>
      </c>
      <c r="AM387" s="8">
        <v>0.97980607095408734</v>
      </c>
      <c r="AN387" s="8">
        <v>0</v>
      </c>
      <c r="AO387" s="8">
        <v>1.1408089860628782E-2</v>
      </c>
      <c r="AP387" s="8">
        <v>2.351954974843253E-5</v>
      </c>
      <c r="AQ387" s="8">
        <v>0</v>
      </c>
      <c r="AR387" s="8">
        <v>0</v>
      </c>
      <c r="AS387" s="8">
        <f>SUM(Tabela2[[#This Row],[Mg15]:[U]])</f>
        <v>1.0013532927498574</v>
      </c>
    </row>
    <row r="388" spans="2:45" x14ac:dyDescent="0.25">
      <c r="B388" s="6" t="s">
        <v>443</v>
      </c>
      <c r="C388" s="6" t="s">
        <v>220</v>
      </c>
      <c r="D388" s="8"/>
      <c r="E388" s="8"/>
      <c r="F388" s="8"/>
      <c r="G388" s="8">
        <v>4.8000000000000001E-2</v>
      </c>
      <c r="H388" s="8">
        <v>3.6999999999999998E-2</v>
      </c>
      <c r="I388" s="8">
        <v>0</v>
      </c>
      <c r="J388" s="8">
        <v>0</v>
      </c>
      <c r="K388" s="8">
        <v>0</v>
      </c>
      <c r="L388" s="8">
        <v>0.14099999999999999</v>
      </c>
      <c r="M388" s="8">
        <v>0.76600000000000001</v>
      </c>
      <c r="N388" s="8"/>
      <c r="O388" s="8">
        <v>7.1999999999999995E-2</v>
      </c>
      <c r="P388" s="8">
        <v>0.57099999999999995</v>
      </c>
      <c r="Q388" s="8">
        <v>93.692999999999998</v>
      </c>
      <c r="R388" s="8">
        <v>0</v>
      </c>
      <c r="S388" s="8">
        <v>5.0460000000000003</v>
      </c>
      <c r="T388" s="8">
        <v>2.6260919999999993E-2</v>
      </c>
      <c r="U388" s="8"/>
      <c r="V388" s="8"/>
      <c r="W388" s="8">
        <v>0</v>
      </c>
      <c r="X388" s="25">
        <v>101.229</v>
      </c>
      <c r="Y388" s="8"/>
      <c r="Z388" s="8"/>
      <c r="AA388" s="8">
        <v>1.7940683221478659E-3</v>
      </c>
      <c r="AB388" s="8">
        <v>1.0933184041514315E-3</v>
      </c>
      <c r="AC388" s="8">
        <v>0</v>
      </c>
      <c r="AD388" s="8">
        <v>0</v>
      </c>
      <c r="AE388" s="8">
        <v>0</v>
      </c>
      <c r="AF388" s="8">
        <v>0</v>
      </c>
      <c r="AG388" s="8">
        <v>2.9942893896774936E-3</v>
      </c>
      <c r="AH388" s="8">
        <v>1.6061498013679898E-2</v>
      </c>
      <c r="AI388" s="8">
        <v>0</v>
      </c>
      <c r="AJ388" s="8">
        <v>0</v>
      </c>
      <c r="AK388" s="8">
        <v>8.8022079456695208E-4</v>
      </c>
      <c r="AL388" s="8">
        <v>6.4721024224702632E-3</v>
      </c>
      <c r="AM388" s="8">
        <v>0.93652361769057413</v>
      </c>
      <c r="AN388" s="8">
        <v>0</v>
      </c>
      <c r="AO388" s="8">
        <v>3.4404128144773963E-2</v>
      </c>
      <c r="AP388" s="8">
        <v>1.7063775995821234E-4</v>
      </c>
      <c r="AQ388" s="8">
        <v>0</v>
      </c>
      <c r="AR388" s="8">
        <v>0</v>
      </c>
      <c r="AS388" s="8">
        <f>SUM(Tabela2[[#This Row],[Mg15]:[U]])</f>
        <v>1.0003938809420001</v>
      </c>
    </row>
    <row r="389" spans="2:45" x14ac:dyDescent="0.25">
      <c r="B389" s="6" t="s">
        <v>444</v>
      </c>
      <c r="C389" s="6" t="s">
        <v>220</v>
      </c>
      <c r="D389" s="8"/>
      <c r="E389" s="8"/>
      <c r="F389" s="8"/>
      <c r="G389" s="8">
        <v>6.6000000000000003E-2</v>
      </c>
      <c r="H389" s="8">
        <v>0</v>
      </c>
      <c r="I389" s="8">
        <v>0</v>
      </c>
      <c r="J389" s="8">
        <v>0</v>
      </c>
      <c r="K389" s="8">
        <v>0</v>
      </c>
      <c r="L389" s="8">
        <v>8.0000000000000002E-3</v>
      </c>
      <c r="M389" s="8">
        <v>2E-3</v>
      </c>
      <c r="N389" s="8"/>
      <c r="O389" s="8">
        <v>4.3999999999999997E-2</v>
      </c>
      <c r="P389" s="8">
        <v>0.13200000000000001</v>
      </c>
      <c r="Q389" s="8">
        <v>100.023</v>
      </c>
      <c r="R389" s="8">
        <v>0</v>
      </c>
      <c r="S389" s="8">
        <v>0.17699999999999999</v>
      </c>
      <c r="T389" s="8">
        <v>0</v>
      </c>
      <c r="U389" s="8"/>
      <c r="V389" s="8"/>
      <c r="W389" s="8">
        <v>3.098068000000001E-2</v>
      </c>
      <c r="X389" s="25">
        <v>101.149</v>
      </c>
      <c r="Y389" s="8"/>
      <c r="Z389" s="8"/>
      <c r="AA389" s="8">
        <v>2.4544437597483425E-3</v>
      </c>
      <c r="AB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1.6903477306836153E-4</v>
      </c>
      <c r="AH389" s="8">
        <v>4.1725224643898404E-5</v>
      </c>
      <c r="AI389" s="8">
        <v>0</v>
      </c>
      <c r="AJ389" s="8">
        <v>0</v>
      </c>
      <c r="AK389" s="8">
        <v>5.3520876044801805E-4</v>
      </c>
      <c r="AL389" s="8">
        <v>1.4886568961260276E-3</v>
      </c>
      <c r="AM389" s="8">
        <v>0.9947704466706182</v>
      </c>
      <c r="AN389" s="8">
        <v>0</v>
      </c>
      <c r="AO389" s="8">
        <v>1.2007372560366876E-3</v>
      </c>
      <c r="AP389" s="8">
        <v>0</v>
      </c>
      <c r="AQ389" s="8">
        <v>0</v>
      </c>
      <c r="AR389" s="8">
        <v>0</v>
      </c>
      <c r="AS389" s="8">
        <f>SUM(Tabela2[[#This Row],[Mg15]:[U]])</f>
        <v>1.0006602533406896</v>
      </c>
    </row>
    <row r="390" spans="2:45" x14ac:dyDescent="0.25">
      <c r="B390" s="6" t="s">
        <v>445</v>
      </c>
      <c r="C390" s="6" t="s">
        <v>220</v>
      </c>
      <c r="D390" s="8"/>
      <c r="E390" s="8"/>
      <c r="F390" s="8"/>
      <c r="G390" s="8">
        <v>6.8000000000000005E-2</v>
      </c>
      <c r="H390" s="8">
        <v>0</v>
      </c>
      <c r="I390" s="8">
        <v>0</v>
      </c>
      <c r="J390" s="8">
        <v>0</v>
      </c>
      <c r="K390" s="8">
        <v>0</v>
      </c>
      <c r="L390" s="8">
        <v>0</v>
      </c>
      <c r="M390" s="8">
        <v>0.08</v>
      </c>
      <c r="N390" s="8"/>
      <c r="O390" s="8">
        <v>3.7999999999999999E-2</v>
      </c>
      <c r="P390" s="8">
        <v>2.1000000000000001E-2</v>
      </c>
      <c r="Q390" s="8">
        <v>100.77800000000001</v>
      </c>
      <c r="R390" s="8">
        <v>0</v>
      </c>
      <c r="S390" s="8">
        <v>0</v>
      </c>
      <c r="T390" s="8">
        <v>0.123</v>
      </c>
      <c r="U390" s="8"/>
      <c r="V390" s="8"/>
      <c r="W390" s="8">
        <v>3.8346479999999988E-2</v>
      </c>
      <c r="X390" s="25">
        <v>101.81100000000001</v>
      </c>
      <c r="Y390" s="8"/>
      <c r="Z390" s="8"/>
      <c r="AA390" s="8">
        <v>2.512916015891604E-3</v>
      </c>
      <c r="AB390" s="8">
        <v>0</v>
      </c>
      <c r="AC390" s="8">
        <v>0</v>
      </c>
      <c r="AD390" s="8">
        <v>0</v>
      </c>
      <c r="AE390" s="8">
        <v>0</v>
      </c>
      <c r="AF390" s="8">
        <v>0</v>
      </c>
      <c r="AG390" s="8">
        <v>0</v>
      </c>
      <c r="AH390" s="8">
        <v>1.6585118799369613E-3</v>
      </c>
      <c r="AI390" s="8">
        <v>0</v>
      </c>
      <c r="AJ390" s="8">
        <v>0</v>
      </c>
      <c r="AK390" s="8">
        <v>4.5931861376951292E-4</v>
      </c>
      <c r="AL390" s="8">
        <v>2.3534224336286633E-4</v>
      </c>
      <c r="AM390" s="8">
        <v>0.99597547704745026</v>
      </c>
      <c r="AN390" s="8">
        <v>0</v>
      </c>
      <c r="AO390" s="8">
        <v>0</v>
      </c>
      <c r="AP390" s="8">
        <v>7.9020839110821638E-4</v>
      </c>
      <c r="AQ390" s="8">
        <v>0</v>
      </c>
      <c r="AR390" s="8">
        <v>0</v>
      </c>
      <c r="AS390" s="8">
        <f>SUM(Tabela2[[#This Row],[Mg15]:[U]])</f>
        <v>1.0016317741915195</v>
      </c>
    </row>
    <row r="391" spans="2:45" x14ac:dyDescent="0.25">
      <c r="B391" s="6" t="s">
        <v>446</v>
      </c>
      <c r="C391" s="6" t="s">
        <v>220</v>
      </c>
      <c r="D391" s="8"/>
      <c r="E391" s="8"/>
      <c r="F391" s="8"/>
      <c r="G391" s="8">
        <v>6.8000000000000005E-2</v>
      </c>
      <c r="H391" s="8">
        <v>0</v>
      </c>
      <c r="I391" s="8">
        <v>0</v>
      </c>
      <c r="J391" s="8">
        <v>0</v>
      </c>
      <c r="K391" s="8">
        <v>0.35899999999999999</v>
      </c>
      <c r="L391" s="8">
        <v>1.7999999999999999E-2</v>
      </c>
      <c r="M391" s="8">
        <v>0.34</v>
      </c>
      <c r="N391" s="8"/>
      <c r="O391" s="8">
        <v>0.04</v>
      </c>
      <c r="P391" s="8">
        <v>3.6999999999999998E-2</v>
      </c>
      <c r="Q391" s="8">
        <v>96.844999999999999</v>
      </c>
      <c r="R391" s="8">
        <v>0</v>
      </c>
      <c r="S391" s="8">
        <v>1.83</v>
      </c>
      <c r="T391" s="8">
        <v>0</v>
      </c>
      <c r="U391" s="8"/>
      <c r="V391" s="8"/>
      <c r="W391" s="8">
        <v>6.650199999999995E-3</v>
      </c>
      <c r="X391" s="25">
        <v>100.25700000000001</v>
      </c>
      <c r="Y391" s="8"/>
      <c r="Z391" s="8"/>
      <c r="AA391" s="8">
        <v>2.5506834537512026E-3</v>
      </c>
      <c r="AB391" s="8">
        <v>0</v>
      </c>
      <c r="AC391" s="8">
        <v>0</v>
      </c>
      <c r="AD391" s="8">
        <v>0</v>
      </c>
      <c r="AE391" s="8">
        <v>0</v>
      </c>
      <c r="AF391" s="8">
        <v>6.7956924327728548E-3</v>
      </c>
      <c r="AG391" s="8">
        <v>3.8361632054018102E-4</v>
      </c>
      <c r="AH391" s="8">
        <v>7.1546123423238267E-3</v>
      </c>
      <c r="AI391" s="8">
        <v>0</v>
      </c>
      <c r="AJ391" s="8">
        <v>0</v>
      </c>
      <c r="AK391" s="8">
        <v>4.9075985648077151E-4</v>
      </c>
      <c r="AL391" s="8">
        <v>4.2088253922596301E-4</v>
      </c>
      <c r="AM391" s="8">
        <v>0.97149082681663501</v>
      </c>
      <c r="AN391" s="8">
        <v>0</v>
      </c>
      <c r="AO391" s="8">
        <v>1.2521729329417012E-2</v>
      </c>
      <c r="AP391" s="8">
        <v>0</v>
      </c>
      <c r="AQ391" s="8">
        <v>0</v>
      </c>
      <c r="AR391" s="8">
        <v>0</v>
      </c>
      <c r="AS391" s="8">
        <f>SUM(Tabela2[[#This Row],[Mg15]:[U]])</f>
        <v>1.0018088030911469</v>
      </c>
    </row>
    <row r="392" spans="2:45" x14ac:dyDescent="0.25">
      <c r="B392" s="6" t="s">
        <v>447</v>
      </c>
      <c r="C392" s="6" t="s">
        <v>220</v>
      </c>
      <c r="D392" s="8"/>
      <c r="E392" s="8"/>
      <c r="F392" s="8"/>
      <c r="G392" s="8">
        <v>5.8000000000000003E-2</v>
      </c>
      <c r="H392" s="8">
        <v>3.0000000000000001E-3</v>
      </c>
      <c r="I392" s="8">
        <v>0</v>
      </c>
      <c r="J392" s="8">
        <v>0</v>
      </c>
      <c r="K392" s="8">
        <v>0.56599999999999995</v>
      </c>
      <c r="L392" s="8">
        <v>0</v>
      </c>
      <c r="M392" s="8">
        <v>0.53600000000000003</v>
      </c>
      <c r="N392" s="8"/>
      <c r="O392" s="8">
        <v>9.2999999999999999E-2</v>
      </c>
      <c r="P392" s="8">
        <v>0.52900000000000003</v>
      </c>
      <c r="Q392" s="8">
        <v>95.412999999999997</v>
      </c>
      <c r="R392" s="8">
        <v>1.7999999999999999E-2</v>
      </c>
      <c r="S392" s="8">
        <v>2.645</v>
      </c>
      <c r="T392" s="8">
        <v>0</v>
      </c>
      <c r="U392" s="8"/>
      <c r="V392" s="8"/>
      <c r="W392" s="8">
        <v>2.2853079999999998E-2</v>
      </c>
      <c r="X392" s="25">
        <v>100.608</v>
      </c>
      <c r="Y392" s="8"/>
      <c r="Z392" s="8"/>
      <c r="AA392" s="8">
        <v>2.1623276866000515E-3</v>
      </c>
      <c r="AB392" s="8">
        <v>8.8422331967721353E-5</v>
      </c>
      <c r="AC392" s="8">
        <v>0</v>
      </c>
      <c r="AD392" s="8">
        <v>0</v>
      </c>
      <c r="AE392" s="8">
        <v>0</v>
      </c>
      <c r="AF392" s="8">
        <v>1.0648821831095922E-2</v>
      </c>
      <c r="AG392" s="8">
        <v>0</v>
      </c>
      <c r="AH392" s="8">
        <v>1.1210315704861041E-2</v>
      </c>
      <c r="AI392" s="8">
        <v>0</v>
      </c>
      <c r="AJ392" s="8">
        <v>0</v>
      </c>
      <c r="AK392" s="8">
        <v>1.1340647494784172E-3</v>
      </c>
      <c r="AL392" s="8">
        <v>5.9808198379643646E-3</v>
      </c>
      <c r="AM392" s="8">
        <v>0.95129434542849045</v>
      </c>
      <c r="AN392" s="8">
        <v>1.6720581226317862E-4</v>
      </c>
      <c r="AO392" s="8">
        <v>1.7988077986755724E-2</v>
      </c>
      <c r="AP392" s="8">
        <v>0</v>
      </c>
      <c r="AQ392" s="8">
        <v>0</v>
      </c>
      <c r="AR392" s="8">
        <v>0</v>
      </c>
      <c r="AS392" s="8">
        <f>SUM(Tabela2[[#This Row],[Mg15]:[U]])</f>
        <v>1.0006744013694768</v>
      </c>
    </row>
    <row r="393" spans="2:45" x14ac:dyDescent="0.25">
      <c r="B393" s="6" t="s">
        <v>448</v>
      </c>
      <c r="C393" s="6" t="s">
        <v>220</v>
      </c>
      <c r="D393" s="8"/>
      <c r="E393" s="8"/>
      <c r="F393" s="8"/>
      <c r="G393" s="8">
        <v>4.8000000000000001E-2</v>
      </c>
      <c r="H393" s="8">
        <v>0</v>
      </c>
      <c r="I393" s="8">
        <v>0</v>
      </c>
      <c r="J393" s="8">
        <v>0</v>
      </c>
      <c r="K393" s="8">
        <v>0.57899999999999996</v>
      </c>
      <c r="L393" s="8">
        <v>3.5999999999999997E-2</v>
      </c>
      <c r="M393" s="8">
        <v>0.75900000000000001</v>
      </c>
      <c r="N393" s="8"/>
      <c r="O393" s="8">
        <v>7.3999999999999996E-2</v>
      </c>
      <c r="P393" s="8">
        <v>0.875</v>
      </c>
      <c r="Q393" s="8">
        <v>94.77</v>
      </c>
      <c r="R393" s="8">
        <v>0</v>
      </c>
      <c r="S393" s="8">
        <v>2.7949999999999999</v>
      </c>
      <c r="T393" s="8">
        <v>6.1255899999999988E-2</v>
      </c>
      <c r="U393" s="8"/>
      <c r="V393" s="8"/>
      <c r="W393" s="8">
        <v>1.9393199999999999E-2</v>
      </c>
      <c r="X393" s="25">
        <v>100.754</v>
      </c>
      <c r="Y393" s="8"/>
      <c r="Z393" s="8"/>
      <c r="AA393" s="8">
        <v>1.7848469412028835E-3</v>
      </c>
      <c r="AB393" s="8">
        <v>0</v>
      </c>
      <c r="AC393" s="8">
        <v>0</v>
      </c>
      <c r="AD393" s="8">
        <v>0</v>
      </c>
      <c r="AE393" s="8">
        <v>0</v>
      </c>
      <c r="AF393" s="8">
        <v>1.0865004729812678E-2</v>
      </c>
      <c r="AG393" s="8">
        <v>7.6056994712402038E-4</v>
      </c>
      <c r="AH393" s="8">
        <v>1.5832921406735798E-2</v>
      </c>
      <c r="AI393" s="8">
        <v>0</v>
      </c>
      <c r="AJ393" s="8">
        <v>0</v>
      </c>
      <c r="AK393" s="8">
        <v>9.0002142701054734E-4</v>
      </c>
      <c r="AL393" s="8">
        <v>9.8668682138324387E-3</v>
      </c>
      <c r="AM393" s="8">
        <v>0.94241994990968614</v>
      </c>
      <c r="AN393" s="8">
        <v>0</v>
      </c>
      <c r="AO393" s="8">
        <v>1.8958637558198117E-2</v>
      </c>
      <c r="AP393" s="8">
        <v>3.959817139473201E-4</v>
      </c>
      <c r="AQ393" s="8">
        <v>0</v>
      </c>
      <c r="AR393" s="8">
        <v>0</v>
      </c>
      <c r="AS393" s="8">
        <f>SUM(Tabela2[[#This Row],[Mg15]:[U]])</f>
        <v>1.0017848018475499</v>
      </c>
    </row>
    <row r="394" spans="2:45" x14ac:dyDescent="0.25">
      <c r="B394" s="6" t="s">
        <v>449</v>
      </c>
      <c r="C394" s="6" t="s">
        <v>220</v>
      </c>
      <c r="D394" s="8"/>
      <c r="E394" s="8"/>
      <c r="F394" s="8"/>
      <c r="G394" s="8">
        <v>5.1999999999999998E-2</v>
      </c>
      <c r="H394" s="8">
        <v>6.0000000000000001E-3</v>
      </c>
      <c r="I394" s="8">
        <v>0</v>
      </c>
      <c r="J394" s="8">
        <v>0</v>
      </c>
      <c r="K394" s="8">
        <v>0.57499999999999996</v>
      </c>
      <c r="L394" s="8">
        <v>3.2000000000000001E-2</v>
      </c>
      <c r="M394" s="8">
        <v>0.85499999999999998</v>
      </c>
      <c r="N394" s="8"/>
      <c r="O394" s="8">
        <v>6.6000000000000003E-2</v>
      </c>
      <c r="P394" s="8">
        <v>0.627</v>
      </c>
      <c r="Q394" s="8">
        <v>93.373999999999995</v>
      </c>
      <c r="R394" s="8">
        <v>0</v>
      </c>
      <c r="S394" s="8">
        <v>4.657</v>
      </c>
      <c r="T394" s="8">
        <v>0</v>
      </c>
      <c r="U394" s="8"/>
      <c r="V394" s="8"/>
      <c r="W394" s="8">
        <v>6.2565839999999984E-2</v>
      </c>
      <c r="X394" s="25">
        <v>101.10299999999999</v>
      </c>
      <c r="Y394" s="8"/>
      <c r="Z394" s="8"/>
      <c r="AA394" s="8">
        <v>1.9358898164098816E-3</v>
      </c>
      <c r="AB394" s="8">
        <v>1.7659391556995187E-4</v>
      </c>
      <c r="AC394" s="8">
        <v>0</v>
      </c>
      <c r="AD394" s="8">
        <v>0</v>
      </c>
      <c r="AE394" s="8">
        <v>0</v>
      </c>
      <c r="AF394" s="8">
        <v>1.0802810313337524E-2</v>
      </c>
      <c r="AG394" s="8">
        <v>6.7686832026343075E-4</v>
      </c>
      <c r="AH394" s="8">
        <v>1.7856771631206959E-2</v>
      </c>
      <c r="AI394" s="8">
        <v>0</v>
      </c>
      <c r="AJ394" s="8">
        <v>0</v>
      </c>
      <c r="AK394" s="8">
        <v>8.0367898886745878E-4</v>
      </c>
      <c r="AL394" s="8">
        <v>7.0787465850724396E-3</v>
      </c>
      <c r="AM394" s="8">
        <v>0.92964492722524961</v>
      </c>
      <c r="AN394" s="8">
        <v>0</v>
      </c>
      <c r="AO394" s="8">
        <v>3.1626351936469926E-2</v>
      </c>
      <c r="AP394" s="8">
        <v>0</v>
      </c>
      <c r="AQ394" s="8">
        <v>0</v>
      </c>
      <c r="AR394" s="8">
        <v>0</v>
      </c>
      <c r="AS394" s="8">
        <f>SUM(Tabela2[[#This Row],[Mg15]:[U]])</f>
        <v>1.0006026387324471</v>
      </c>
    </row>
    <row r="395" spans="2:45" x14ac:dyDescent="0.25">
      <c r="B395" s="6" t="s">
        <v>450</v>
      </c>
      <c r="C395" s="6" t="s">
        <v>220</v>
      </c>
      <c r="D395" s="8"/>
      <c r="E395" s="8"/>
      <c r="F395" s="8"/>
      <c r="G395" s="8">
        <v>3.7999999999999999E-2</v>
      </c>
      <c r="H395" s="8">
        <v>8.0000000000000002E-3</v>
      </c>
      <c r="I395" s="8">
        <v>0</v>
      </c>
      <c r="J395" s="8">
        <v>0</v>
      </c>
      <c r="K395" s="8">
        <v>0</v>
      </c>
      <c r="L395" s="8">
        <v>4.0000000000000001E-3</v>
      </c>
      <c r="M395" s="8">
        <v>0.17199999999999999</v>
      </c>
      <c r="N395" s="8"/>
      <c r="O395" s="8">
        <v>6.4000000000000001E-2</v>
      </c>
      <c r="P395" s="8">
        <v>0.24099999999999999</v>
      </c>
      <c r="Q395" s="8">
        <v>98.927999999999997</v>
      </c>
      <c r="R395" s="8">
        <v>0.02</v>
      </c>
      <c r="S395" s="8">
        <v>1.0489999999999999</v>
      </c>
      <c r="T395" s="8">
        <v>0</v>
      </c>
      <c r="U395" s="8"/>
      <c r="V395" s="8"/>
      <c r="W395" s="8">
        <v>2.7900480000000005E-2</v>
      </c>
      <c r="X395" s="25">
        <v>101.267</v>
      </c>
      <c r="Y395" s="8"/>
      <c r="Z395" s="8"/>
      <c r="AA395" s="8">
        <v>1.4133024120965775E-3</v>
      </c>
      <c r="AB395" s="8">
        <v>2.3522782052898012E-4</v>
      </c>
      <c r="AC395" s="8">
        <v>0</v>
      </c>
      <c r="AD395" s="8">
        <v>0</v>
      </c>
      <c r="AE395" s="8">
        <v>0</v>
      </c>
      <c r="AF395" s="8">
        <v>0</v>
      </c>
      <c r="AG395" s="8">
        <v>8.4525629347919883E-5</v>
      </c>
      <c r="AH395" s="8">
        <v>3.5887192859459251E-3</v>
      </c>
      <c r="AI395" s="8">
        <v>0</v>
      </c>
      <c r="AJ395" s="8">
        <v>0</v>
      </c>
      <c r="AK395" s="8">
        <v>7.7856139389248773E-4</v>
      </c>
      <c r="AL395" s="8">
        <v>2.7181916798182794E-3</v>
      </c>
      <c r="AM395" s="8">
        <v>0.98397617092650502</v>
      </c>
      <c r="AN395" s="8">
        <v>1.8533901411543912E-4</v>
      </c>
      <c r="AO395" s="8">
        <v>7.1169278264747041E-3</v>
      </c>
      <c r="AP395" s="8">
        <v>0</v>
      </c>
      <c r="AQ395" s="8">
        <v>0</v>
      </c>
      <c r="AR395" s="8">
        <v>0</v>
      </c>
      <c r="AS395" s="8">
        <f>SUM(Tabela2[[#This Row],[Mg15]:[U]])</f>
        <v>1.0000969659887253</v>
      </c>
    </row>
    <row r="396" spans="2:45" x14ac:dyDescent="0.25">
      <c r="B396" s="6" t="s">
        <v>451</v>
      </c>
      <c r="C396" s="6" t="s">
        <v>220</v>
      </c>
      <c r="D396" s="8"/>
      <c r="E396" s="8"/>
      <c r="F396" s="8"/>
      <c r="G396" s="8">
        <v>3.5000000000000003E-2</v>
      </c>
      <c r="H396" s="8">
        <v>0</v>
      </c>
      <c r="I396" s="8">
        <v>0</v>
      </c>
      <c r="J396" s="8">
        <v>0</v>
      </c>
      <c r="K396" s="8">
        <v>0</v>
      </c>
      <c r="L396" s="8">
        <v>0.02</v>
      </c>
      <c r="M396" s="8">
        <v>0.29799999999999999</v>
      </c>
      <c r="N396" s="8"/>
      <c r="O396" s="8">
        <v>4.3999999999999997E-2</v>
      </c>
      <c r="P396" s="8">
        <v>0.33800000000000002</v>
      </c>
      <c r="Q396" s="8">
        <v>98.046999999999997</v>
      </c>
      <c r="R396" s="8">
        <v>0</v>
      </c>
      <c r="S396" s="8">
        <v>1.319</v>
      </c>
      <c r="T396" s="8">
        <v>1.0266379999999999E-2</v>
      </c>
      <c r="U396" s="8"/>
      <c r="V396" s="8"/>
      <c r="W396" s="8">
        <v>3.7640519999999997E-2</v>
      </c>
      <c r="X396" s="25">
        <v>100.84099999999999</v>
      </c>
      <c r="Y396" s="8"/>
      <c r="Z396" s="8"/>
      <c r="AA396" s="8">
        <v>1.3072549890009236E-3</v>
      </c>
      <c r="AB396" s="8">
        <v>0</v>
      </c>
      <c r="AC396" s="8">
        <v>0</v>
      </c>
      <c r="AD396" s="8">
        <v>0</v>
      </c>
      <c r="AE396" s="8">
        <v>0</v>
      </c>
      <c r="AF396" s="8">
        <v>0</v>
      </c>
      <c r="AG396" s="8">
        <v>4.2442326055171421E-4</v>
      </c>
      <c r="AH396" s="8">
        <v>6.2440743518131919E-3</v>
      </c>
      <c r="AI396" s="8">
        <v>0</v>
      </c>
      <c r="AJ396" s="8">
        <v>0</v>
      </c>
      <c r="AK396" s="8">
        <v>5.3753448018254216E-4</v>
      </c>
      <c r="AL396" s="8">
        <v>3.8284281116361079E-3</v>
      </c>
      <c r="AM396" s="8">
        <v>0.97935562468368575</v>
      </c>
      <c r="AN396" s="8">
        <v>0</v>
      </c>
      <c r="AO396" s="8">
        <v>8.9867493518292329E-3</v>
      </c>
      <c r="AP396" s="8">
        <v>6.6661804078121378E-5</v>
      </c>
      <c r="AQ396" s="8">
        <v>0</v>
      </c>
      <c r="AR396" s="8">
        <v>0</v>
      </c>
      <c r="AS396" s="8">
        <f>SUM(Tabela2[[#This Row],[Mg15]:[U]])</f>
        <v>1.0007507510327776</v>
      </c>
    </row>
    <row r="397" spans="2:45" x14ac:dyDescent="0.25">
      <c r="B397" s="6" t="s">
        <v>452</v>
      </c>
      <c r="C397" s="6" t="s">
        <v>220</v>
      </c>
      <c r="D397" s="8"/>
      <c r="E397" s="8"/>
      <c r="F397" s="8"/>
      <c r="G397" s="8">
        <v>4.8000000000000001E-2</v>
      </c>
      <c r="H397" s="8">
        <v>0</v>
      </c>
      <c r="I397" s="8">
        <v>0</v>
      </c>
      <c r="J397" s="8">
        <v>0</v>
      </c>
      <c r="K397" s="8">
        <v>0</v>
      </c>
      <c r="L397" s="8">
        <v>3.3000000000000002E-2</v>
      </c>
      <c r="M397" s="8">
        <v>0.158</v>
      </c>
      <c r="N397" s="8"/>
      <c r="O397" s="8">
        <v>0.21</v>
      </c>
      <c r="P397" s="8">
        <v>9.4E-2</v>
      </c>
      <c r="Q397" s="8">
        <v>98.620999999999995</v>
      </c>
      <c r="R397" s="8">
        <v>0</v>
      </c>
      <c r="S397" s="8">
        <v>0.79900000000000004</v>
      </c>
      <c r="T397" s="8">
        <v>1.3055979999999995E-2</v>
      </c>
      <c r="U397" s="8"/>
      <c r="V397" s="8"/>
      <c r="W397" s="8">
        <v>5.1583600000000007E-3</v>
      </c>
      <c r="X397" s="25">
        <v>100.661</v>
      </c>
      <c r="Y397" s="8"/>
      <c r="Z397" s="8"/>
      <c r="AA397" s="8">
        <v>1.7949260988518981E-3</v>
      </c>
      <c r="AB397" s="8">
        <v>0</v>
      </c>
      <c r="AC397" s="8">
        <v>0</v>
      </c>
      <c r="AD397" s="8">
        <v>0</v>
      </c>
      <c r="AE397" s="8">
        <v>0</v>
      </c>
      <c r="AF397" s="8">
        <v>0</v>
      </c>
      <c r="AG397" s="8">
        <v>7.0112619474474198E-4</v>
      </c>
      <c r="AH397" s="8">
        <v>3.3145300452707216E-3</v>
      </c>
      <c r="AI397" s="8">
        <v>0</v>
      </c>
      <c r="AJ397" s="8">
        <v>0</v>
      </c>
      <c r="AK397" s="8">
        <v>2.5685381287491277E-3</v>
      </c>
      <c r="AL397" s="8">
        <v>1.0659693592366655E-3</v>
      </c>
      <c r="AM397" s="8">
        <v>0.98625356349785132</v>
      </c>
      <c r="AN397" s="8">
        <v>0</v>
      </c>
      <c r="AO397" s="8">
        <v>5.4502658204706525E-3</v>
      </c>
      <c r="AP397" s="8">
        <v>8.4875486221160356E-5</v>
      </c>
      <c r="AQ397" s="8">
        <v>0</v>
      </c>
      <c r="AR397" s="8">
        <v>0</v>
      </c>
      <c r="AS397" s="8">
        <f>SUM(Tabela2[[#This Row],[Mg15]:[U]])</f>
        <v>1.0012337946313963</v>
      </c>
    </row>
    <row r="398" spans="2:45" x14ac:dyDescent="0.25">
      <c r="B398" s="6" t="s">
        <v>453</v>
      </c>
      <c r="C398" s="6" t="s">
        <v>220</v>
      </c>
      <c r="D398" s="8"/>
      <c r="E398" s="8"/>
      <c r="F398" s="8"/>
      <c r="G398" s="8">
        <v>3.9E-2</v>
      </c>
      <c r="H398" s="8">
        <v>4.1000000000000002E-2</v>
      </c>
      <c r="I398" s="8">
        <v>0</v>
      </c>
      <c r="J398" s="8">
        <v>0</v>
      </c>
      <c r="K398" s="8">
        <v>0</v>
      </c>
      <c r="L398" s="8">
        <v>0</v>
      </c>
      <c r="M398" s="8">
        <v>0.27</v>
      </c>
      <c r="N398" s="8"/>
      <c r="O398" s="8">
        <v>0.105</v>
      </c>
      <c r="P398" s="8">
        <v>1.095</v>
      </c>
      <c r="Q398" s="8">
        <v>97.62</v>
      </c>
      <c r="R398" s="8">
        <v>0</v>
      </c>
      <c r="S398" s="8">
        <v>0.97</v>
      </c>
      <c r="T398" s="8">
        <v>0</v>
      </c>
      <c r="U398" s="8"/>
      <c r="V398" s="8"/>
      <c r="W398" s="8">
        <v>5.5999199999999999E-2</v>
      </c>
      <c r="X398" s="25">
        <v>100.88200000000001</v>
      </c>
      <c r="Y398" s="8"/>
      <c r="Z398" s="8"/>
      <c r="AA398" s="8">
        <v>1.4499815632698194E-3</v>
      </c>
      <c r="AB398" s="8">
        <v>1.2051161983902626E-3</v>
      </c>
      <c r="AC398" s="8">
        <v>0</v>
      </c>
      <c r="AD398" s="8">
        <v>0</v>
      </c>
      <c r="AE398" s="8">
        <v>0</v>
      </c>
      <c r="AF398" s="8">
        <v>0</v>
      </c>
      <c r="AG398" s="8">
        <v>0</v>
      </c>
      <c r="AH398" s="8">
        <v>5.6314622269994291E-3</v>
      </c>
      <c r="AI398" s="8">
        <v>0</v>
      </c>
      <c r="AJ398" s="8">
        <v>0</v>
      </c>
      <c r="AK398" s="8">
        <v>1.2768755158903055E-3</v>
      </c>
      <c r="AL398" s="8">
        <v>1.2345921890387971E-2</v>
      </c>
      <c r="AM398" s="8">
        <v>0.97062288095317173</v>
      </c>
      <c r="AN398" s="8">
        <v>0</v>
      </c>
      <c r="AO398" s="8">
        <v>6.5786256992205871E-3</v>
      </c>
      <c r="AP398" s="8">
        <v>0</v>
      </c>
      <c r="AQ398" s="8">
        <v>0</v>
      </c>
      <c r="AR398" s="8">
        <v>0</v>
      </c>
      <c r="AS398" s="8">
        <f>SUM(Tabela2[[#This Row],[Mg15]:[U]])</f>
        <v>0.99911086404733018</v>
      </c>
    </row>
    <row r="399" spans="2:45" x14ac:dyDescent="0.25">
      <c r="B399" s="6" t="s">
        <v>454</v>
      </c>
      <c r="C399" s="6" t="s">
        <v>220</v>
      </c>
      <c r="D399" s="8"/>
      <c r="E399" s="8"/>
      <c r="F399" s="8"/>
      <c r="G399" s="8">
        <v>5.7000000000000002E-2</v>
      </c>
      <c r="H399" s="8">
        <v>4.4999999999999998E-2</v>
      </c>
      <c r="I399" s="8">
        <v>0</v>
      </c>
      <c r="J399" s="8">
        <v>0</v>
      </c>
      <c r="K399" s="8">
        <v>0</v>
      </c>
      <c r="L399" s="8">
        <v>4.9000000000000002E-2</v>
      </c>
      <c r="M399" s="8">
        <v>0.24399999999999999</v>
      </c>
      <c r="N399" s="8"/>
      <c r="O399" s="8">
        <v>8.5000000000000006E-2</v>
      </c>
      <c r="P399" s="8">
        <v>0.81799999999999995</v>
      </c>
      <c r="Q399" s="8">
        <v>97.421999999999997</v>
      </c>
      <c r="R399" s="8">
        <v>0</v>
      </c>
      <c r="S399" s="8">
        <v>0.88300000000000001</v>
      </c>
      <c r="T399" s="8">
        <v>0</v>
      </c>
      <c r="U399" s="8"/>
      <c r="V399" s="8"/>
      <c r="W399" s="8">
        <v>3.8165519999999994E-2</v>
      </c>
      <c r="X399" s="25">
        <v>100.271</v>
      </c>
      <c r="Y399" s="8"/>
      <c r="Z399" s="8"/>
      <c r="AA399" s="8">
        <v>2.1323909056944774E-3</v>
      </c>
      <c r="AB399" s="8">
        <v>1.3309191498112297E-3</v>
      </c>
      <c r="AC399" s="8">
        <v>0</v>
      </c>
      <c r="AD399" s="8">
        <v>0</v>
      </c>
      <c r="AE399" s="8">
        <v>0</v>
      </c>
      <c r="AF399" s="8">
        <v>0</v>
      </c>
      <c r="AG399" s="8">
        <v>1.0415136452831114E-3</v>
      </c>
      <c r="AH399" s="8">
        <v>5.1208414609739189E-3</v>
      </c>
      <c r="AI399" s="8">
        <v>0</v>
      </c>
      <c r="AJ399" s="8">
        <v>0</v>
      </c>
      <c r="AK399" s="8">
        <v>1.040093252515407E-3</v>
      </c>
      <c r="AL399" s="8">
        <v>9.2801885980315062E-3</v>
      </c>
      <c r="AM399" s="8">
        <v>0.97468179747138373</v>
      </c>
      <c r="AN399" s="8">
        <v>0</v>
      </c>
      <c r="AO399" s="8">
        <v>6.0258489281818971E-3</v>
      </c>
      <c r="AP399" s="8">
        <v>0</v>
      </c>
      <c r="AQ399" s="8">
        <v>0</v>
      </c>
      <c r="AR399" s="8">
        <v>0</v>
      </c>
      <c r="AS399" s="8">
        <f>SUM(Tabela2[[#This Row],[Mg15]:[U]])</f>
        <v>1.0006535934118752</v>
      </c>
    </row>
    <row r="400" spans="2:45" x14ac:dyDescent="0.25">
      <c r="B400" s="6" t="s">
        <v>455</v>
      </c>
      <c r="C400" s="6" t="s">
        <v>220</v>
      </c>
      <c r="D400" s="8"/>
      <c r="E400" s="8"/>
      <c r="F400" s="8"/>
      <c r="G400" s="8">
        <v>4.3999999999999997E-2</v>
      </c>
      <c r="H400" s="8">
        <v>0</v>
      </c>
      <c r="I400" s="8">
        <v>0</v>
      </c>
      <c r="J400" s="8">
        <v>0</v>
      </c>
      <c r="K400" s="8">
        <v>0</v>
      </c>
      <c r="L400" s="8">
        <v>0.02</v>
      </c>
      <c r="M400" s="8">
        <v>0.68500000000000005</v>
      </c>
      <c r="N400" s="8"/>
      <c r="O400" s="8">
        <v>7.1999999999999995E-2</v>
      </c>
      <c r="P400" s="8">
        <v>0.309</v>
      </c>
      <c r="Q400" s="8">
        <v>95.061000000000007</v>
      </c>
      <c r="R400" s="8">
        <v>0</v>
      </c>
      <c r="S400" s="8">
        <v>3.5339999999999998</v>
      </c>
      <c r="T400" s="8">
        <v>0</v>
      </c>
      <c r="U400" s="8"/>
      <c r="V400" s="8"/>
      <c r="W400" s="8">
        <v>1.9148760000000001E-2</v>
      </c>
      <c r="X400" s="25">
        <v>100.524</v>
      </c>
      <c r="Y400" s="8"/>
      <c r="Z400" s="8"/>
      <c r="AA400" s="8">
        <v>1.6548374068874388E-3</v>
      </c>
      <c r="AB400" s="8">
        <v>0</v>
      </c>
      <c r="AC400" s="8">
        <v>0</v>
      </c>
      <c r="AD400" s="8">
        <v>0</v>
      </c>
      <c r="AE400" s="8">
        <v>0</v>
      </c>
      <c r="AF400" s="8">
        <v>0</v>
      </c>
      <c r="AG400" s="8">
        <v>4.2737544570017161E-4</v>
      </c>
      <c r="AH400" s="8">
        <v>1.44528256127053E-2</v>
      </c>
      <c r="AI400" s="8">
        <v>0</v>
      </c>
      <c r="AJ400" s="8">
        <v>0</v>
      </c>
      <c r="AK400" s="8">
        <v>8.8572017374498107E-4</v>
      </c>
      <c r="AL400" s="8">
        <v>3.5242983371548439E-3</v>
      </c>
      <c r="AM400" s="8">
        <v>0.95613425982912259</v>
      </c>
      <c r="AN400" s="8">
        <v>0</v>
      </c>
      <c r="AO400" s="8">
        <v>2.4245702274433838E-2</v>
      </c>
      <c r="AP400" s="8">
        <v>0</v>
      </c>
      <c r="AQ400" s="8">
        <v>0</v>
      </c>
      <c r="AR400" s="8">
        <v>0</v>
      </c>
      <c r="AS400" s="8">
        <f>SUM(Tabela2[[#This Row],[Mg15]:[U]])</f>
        <v>1.0013250190797491</v>
      </c>
    </row>
    <row r="401" spans="1:45" x14ac:dyDescent="0.25">
      <c r="B401" s="6" t="s">
        <v>456</v>
      </c>
      <c r="C401" s="6" t="s">
        <v>220</v>
      </c>
      <c r="D401" s="8"/>
      <c r="E401" s="8"/>
      <c r="F401" s="8"/>
      <c r="G401" s="8">
        <v>6.6000000000000003E-2</v>
      </c>
      <c r="H401" s="8">
        <v>4.2999999999999997E-2</v>
      </c>
      <c r="I401" s="8">
        <v>0</v>
      </c>
      <c r="J401" s="8">
        <v>0</v>
      </c>
      <c r="K401" s="8">
        <v>0</v>
      </c>
      <c r="L401" s="8">
        <v>8.3000000000000004E-2</v>
      </c>
      <c r="M401" s="8">
        <v>0.48299999999999998</v>
      </c>
      <c r="N401" s="8"/>
      <c r="O401" s="8">
        <v>0.111</v>
      </c>
      <c r="P401" s="8">
        <v>1.405</v>
      </c>
      <c r="Q401" s="8">
        <v>96.872</v>
      </c>
      <c r="R401" s="8">
        <v>0</v>
      </c>
      <c r="S401" s="8">
        <v>0.41799999999999998</v>
      </c>
      <c r="T401" s="8">
        <v>0</v>
      </c>
      <c r="U401" s="8"/>
      <c r="V401" s="8"/>
      <c r="W401" s="8">
        <v>3.4627520000000009E-2</v>
      </c>
      <c r="X401" s="25">
        <v>100.154</v>
      </c>
      <c r="Y401" s="8"/>
      <c r="Z401" s="8"/>
      <c r="AA401" s="8">
        <v>2.4637463234363274E-3</v>
      </c>
      <c r="AB401" s="8">
        <v>1.2690177695611363E-3</v>
      </c>
      <c r="AC401" s="8">
        <v>0</v>
      </c>
      <c r="AD401" s="8">
        <v>0</v>
      </c>
      <c r="AE401" s="8">
        <v>0</v>
      </c>
      <c r="AF401" s="8">
        <v>0</v>
      </c>
      <c r="AG401" s="8">
        <v>1.7603825876616281E-3</v>
      </c>
      <c r="AH401" s="8">
        <v>1.0114833134490804E-2</v>
      </c>
      <c r="AI401" s="8">
        <v>0</v>
      </c>
      <c r="AJ401" s="8">
        <v>0</v>
      </c>
      <c r="AK401" s="8">
        <v>1.355303062559468E-3</v>
      </c>
      <c r="AL401" s="8">
        <v>1.5905228421489327E-2</v>
      </c>
      <c r="AM401" s="8">
        <v>0.96708393365409695</v>
      </c>
      <c r="AN401" s="8">
        <v>0</v>
      </c>
      <c r="AO401" s="8">
        <v>2.8463867252133523E-3</v>
      </c>
      <c r="AP401" s="8">
        <v>0</v>
      </c>
      <c r="AQ401" s="8">
        <v>0</v>
      </c>
      <c r="AR401" s="8">
        <v>0</v>
      </c>
      <c r="AS401" s="8">
        <f>SUM(Tabela2[[#This Row],[Mg15]:[U]])</f>
        <v>1.002798831678509</v>
      </c>
    </row>
    <row r="402" spans="1:45" x14ac:dyDescent="0.25">
      <c r="B402" s="6" t="s">
        <v>457</v>
      </c>
      <c r="C402" s="6" t="s">
        <v>220</v>
      </c>
      <c r="D402" s="8"/>
      <c r="E402" s="8"/>
      <c r="F402" s="8"/>
      <c r="G402" s="8">
        <v>6.3E-2</v>
      </c>
      <c r="H402" s="8">
        <v>1.2999999999999999E-2</v>
      </c>
      <c r="I402" s="8">
        <v>0</v>
      </c>
      <c r="J402" s="8">
        <v>0</v>
      </c>
      <c r="K402" s="8">
        <v>0</v>
      </c>
      <c r="L402" s="8">
        <v>1.9E-2</v>
      </c>
      <c r="M402" s="8">
        <v>0.21199999999999999</v>
      </c>
      <c r="N402" s="8"/>
      <c r="O402" s="8">
        <v>7.9000000000000001E-2</v>
      </c>
      <c r="P402" s="8">
        <v>0.54900000000000004</v>
      </c>
      <c r="Q402" s="8">
        <v>98.679000000000002</v>
      </c>
      <c r="R402" s="8">
        <v>0</v>
      </c>
      <c r="S402" s="8">
        <v>0.69699999999999995</v>
      </c>
      <c r="T402" s="8">
        <v>6.413394E-2</v>
      </c>
      <c r="U402" s="8"/>
      <c r="V402" s="8"/>
      <c r="W402" s="8">
        <v>2.0109639999999984E-2</v>
      </c>
      <c r="X402" s="25">
        <v>101.07</v>
      </c>
      <c r="Y402" s="8"/>
      <c r="Z402" s="8"/>
      <c r="AA402" s="8">
        <v>2.3416916149804983E-3</v>
      </c>
      <c r="AB402" s="8">
        <v>3.8201436827487318E-4</v>
      </c>
      <c r="AC402" s="8">
        <v>0</v>
      </c>
      <c r="AD402" s="8">
        <v>0</v>
      </c>
      <c r="AE402" s="8">
        <v>0</v>
      </c>
      <c r="AF402" s="8">
        <v>0</v>
      </c>
      <c r="AG402" s="8">
        <v>4.0125427320733065E-4</v>
      </c>
      <c r="AH402" s="8">
        <v>4.4206339069110465E-3</v>
      </c>
      <c r="AI402" s="8">
        <v>0</v>
      </c>
      <c r="AJ402" s="8">
        <v>0</v>
      </c>
      <c r="AK402" s="8">
        <v>9.6045634497073562E-4</v>
      </c>
      <c r="AL402" s="8">
        <v>6.1883237815711515E-3</v>
      </c>
      <c r="AM402" s="8">
        <v>0.98090678735089798</v>
      </c>
      <c r="AN402" s="8">
        <v>0</v>
      </c>
      <c r="AO402" s="8">
        <v>4.725932336794021E-3</v>
      </c>
      <c r="AP402" s="8">
        <v>4.1442365494614595E-4</v>
      </c>
      <c r="AQ402" s="8">
        <v>0</v>
      </c>
      <c r="AR402" s="8">
        <v>0</v>
      </c>
      <c r="AS402" s="8">
        <f>SUM(Tabela2[[#This Row],[Mg15]:[U]])</f>
        <v>1.0007415176325538</v>
      </c>
    </row>
    <row r="403" spans="1:45" x14ac:dyDescent="0.25">
      <c r="B403" s="6" t="s">
        <v>458</v>
      </c>
      <c r="C403" s="6" t="s">
        <v>220</v>
      </c>
      <c r="D403" s="8"/>
      <c r="E403" s="8"/>
      <c r="F403" s="8"/>
      <c r="G403" s="8">
        <v>8.5000000000000006E-2</v>
      </c>
      <c r="H403" s="8">
        <v>0</v>
      </c>
      <c r="I403" s="8">
        <v>0</v>
      </c>
      <c r="J403" s="8">
        <v>0</v>
      </c>
      <c r="K403" s="8">
        <v>0</v>
      </c>
      <c r="L403" s="8">
        <v>0</v>
      </c>
      <c r="M403" s="8">
        <v>0.48499999999999999</v>
      </c>
      <c r="N403" s="8"/>
      <c r="O403" s="8">
        <v>0</v>
      </c>
      <c r="P403" s="8">
        <v>0.25</v>
      </c>
      <c r="Q403" s="8">
        <v>97.012</v>
      </c>
      <c r="R403" s="8">
        <v>0</v>
      </c>
      <c r="S403" s="8">
        <v>2.6619999999999999</v>
      </c>
      <c r="T403" s="8">
        <v>0</v>
      </c>
      <c r="U403" s="8"/>
      <c r="V403" s="8"/>
      <c r="W403" s="8">
        <v>8.5099199999999903E-3</v>
      </c>
      <c r="X403" s="25">
        <v>101.19499999999999</v>
      </c>
      <c r="Y403" s="8"/>
      <c r="Z403" s="8"/>
      <c r="AA403" s="8">
        <v>3.1687516069219671E-3</v>
      </c>
      <c r="AB403" s="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1.0143096281117082E-2</v>
      </c>
      <c r="AI403" s="8">
        <v>0</v>
      </c>
      <c r="AJ403" s="8">
        <v>0</v>
      </c>
      <c r="AK403" s="8">
        <v>0</v>
      </c>
      <c r="AL403" s="8">
        <v>2.826316621110255E-3</v>
      </c>
      <c r="AM403" s="8">
        <v>0.96718282935597244</v>
      </c>
      <c r="AN403" s="8">
        <v>0</v>
      </c>
      <c r="AO403" s="8">
        <v>1.8102680738896149E-2</v>
      </c>
      <c r="AP403" s="8">
        <v>0</v>
      </c>
      <c r="AQ403" s="8">
        <v>0</v>
      </c>
      <c r="AR403" s="8">
        <v>0</v>
      </c>
      <c r="AS403" s="8">
        <f>SUM(Tabela2[[#This Row],[Mg15]:[U]])</f>
        <v>1.0014236746040179</v>
      </c>
    </row>
    <row r="404" spans="1:45" x14ac:dyDescent="0.25">
      <c r="B404" s="6" t="s">
        <v>459</v>
      </c>
      <c r="C404" s="6" t="s">
        <v>220</v>
      </c>
      <c r="D404" s="8"/>
      <c r="E404" s="8"/>
      <c r="F404" s="8"/>
      <c r="G404" s="8">
        <v>5.7000000000000002E-2</v>
      </c>
      <c r="H404" s="8">
        <v>1.7999999999999999E-2</v>
      </c>
      <c r="I404" s="8">
        <v>0</v>
      </c>
      <c r="J404" s="8">
        <v>0</v>
      </c>
      <c r="K404" s="8">
        <v>0</v>
      </c>
      <c r="L404" s="8">
        <v>0.104</v>
      </c>
      <c r="M404" s="8">
        <v>0.65700000000000003</v>
      </c>
      <c r="N404" s="8"/>
      <c r="O404" s="8">
        <v>0.2</v>
      </c>
      <c r="P404" s="8">
        <v>1.409</v>
      </c>
      <c r="Q404" s="8">
        <v>94.718999999999994</v>
      </c>
      <c r="R404" s="8">
        <v>1E-3</v>
      </c>
      <c r="S404" s="8">
        <v>3.0129999999999999</v>
      </c>
      <c r="T404" s="8">
        <v>3.5402600000000034E-3</v>
      </c>
      <c r="U404" s="8"/>
      <c r="V404" s="8"/>
      <c r="W404" s="8">
        <v>3.4360400000000013E-3</v>
      </c>
      <c r="X404" s="25">
        <v>100.983</v>
      </c>
      <c r="Y404" s="8"/>
      <c r="Z404" s="8"/>
      <c r="AA404" s="8">
        <v>2.1211893894107249E-3</v>
      </c>
      <c r="AB404" s="8">
        <v>5.2957111591576326E-4</v>
      </c>
      <c r="AC404" s="8">
        <v>0</v>
      </c>
      <c r="AD404" s="8">
        <v>0</v>
      </c>
      <c r="AE404" s="8">
        <v>0</v>
      </c>
      <c r="AF404" s="8">
        <v>0</v>
      </c>
      <c r="AG404" s="8">
        <v>2.1989474349147311E-3</v>
      </c>
      <c r="AH404" s="8">
        <v>1.3716063847497526E-2</v>
      </c>
      <c r="AI404" s="8">
        <v>0</v>
      </c>
      <c r="AJ404" s="8">
        <v>0</v>
      </c>
      <c r="AK404" s="8">
        <v>2.4344226118829348E-3</v>
      </c>
      <c r="AL404" s="8">
        <v>1.5901098071151174E-2</v>
      </c>
      <c r="AM404" s="8">
        <v>0.94266100747637571</v>
      </c>
      <c r="AN404" s="8">
        <v>9.2723526312227334E-6</v>
      </c>
      <c r="AO404" s="8">
        <v>2.0453578028222039E-2</v>
      </c>
      <c r="AP404" s="8">
        <v>2.2903782591684481E-5</v>
      </c>
      <c r="AQ404" s="8">
        <v>0</v>
      </c>
      <c r="AR404" s="8">
        <v>0</v>
      </c>
      <c r="AS404" s="8">
        <f>SUM(Tabela2[[#This Row],[Mg15]:[U]])</f>
        <v>1.0000480541105936</v>
      </c>
    </row>
    <row r="405" spans="1:45" x14ac:dyDescent="0.25">
      <c r="B405" s="6" t="s">
        <v>460</v>
      </c>
      <c r="C405" s="6" t="s">
        <v>220</v>
      </c>
      <c r="D405" s="8"/>
      <c r="E405" s="8"/>
      <c r="F405" s="8"/>
      <c r="G405" s="8">
        <v>7.0999999999999994E-2</v>
      </c>
      <c r="H405" s="8">
        <v>3.2000000000000001E-2</v>
      </c>
      <c r="I405" s="8">
        <v>0</v>
      </c>
      <c r="J405" s="8">
        <v>0</v>
      </c>
      <c r="K405" s="8">
        <v>0</v>
      </c>
      <c r="L405" s="8">
        <v>0</v>
      </c>
      <c r="M405" s="8">
        <v>0.121</v>
      </c>
      <c r="N405" s="8"/>
      <c r="O405" s="8">
        <v>0.1</v>
      </c>
      <c r="P405" s="8">
        <v>0.56599999999999995</v>
      </c>
      <c r="Q405" s="8">
        <v>99.34</v>
      </c>
      <c r="R405" s="8">
        <v>0</v>
      </c>
      <c r="S405" s="8">
        <v>0.505</v>
      </c>
      <c r="T405" s="8">
        <v>2.68101E-2</v>
      </c>
      <c r="U405" s="8"/>
      <c r="V405" s="8"/>
      <c r="W405" s="8">
        <v>4.2554399999999992E-2</v>
      </c>
      <c r="X405" s="25">
        <v>101.51</v>
      </c>
      <c r="Y405" s="8"/>
      <c r="Z405" s="8"/>
      <c r="AA405" s="8">
        <v>2.6272414135575265E-3</v>
      </c>
      <c r="AB405" s="8">
        <v>9.361356945944341E-4</v>
      </c>
      <c r="AC405" s="8">
        <v>0</v>
      </c>
      <c r="AD405" s="8">
        <v>0</v>
      </c>
      <c r="AE405" s="8">
        <v>0</v>
      </c>
      <c r="AF405" s="8">
        <v>0</v>
      </c>
      <c r="AG405" s="8">
        <v>0</v>
      </c>
      <c r="AH405" s="8">
        <v>2.5118085885802712E-3</v>
      </c>
      <c r="AI405" s="8">
        <v>0</v>
      </c>
      <c r="AJ405" s="8">
        <v>0</v>
      </c>
      <c r="AK405" s="8">
        <v>1.2103278310963304E-3</v>
      </c>
      <c r="AL405" s="8">
        <v>6.3514019270277484E-3</v>
      </c>
      <c r="AM405" s="8">
        <v>0.98305912043267452</v>
      </c>
      <c r="AN405" s="8">
        <v>0</v>
      </c>
      <c r="AO405" s="8">
        <v>3.4087769192750086E-3</v>
      </c>
      <c r="AP405" s="8">
        <v>1.7246760422396374E-4</v>
      </c>
      <c r="AQ405" s="8">
        <v>0</v>
      </c>
      <c r="AR405" s="8">
        <v>0</v>
      </c>
      <c r="AS405" s="8">
        <f>SUM(Tabela2[[#This Row],[Mg15]:[U]])</f>
        <v>1.00027728041103</v>
      </c>
    </row>
    <row r="406" spans="1:45" x14ac:dyDescent="0.25">
      <c r="B406" s="6" t="s">
        <v>461</v>
      </c>
      <c r="C406" s="6" t="s">
        <v>220</v>
      </c>
      <c r="D406" s="8"/>
      <c r="E406" s="8"/>
      <c r="F406" s="8"/>
      <c r="G406" s="8">
        <v>7.0000000000000007E-2</v>
      </c>
      <c r="H406" s="8">
        <v>0.05</v>
      </c>
      <c r="I406" s="8">
        <v>0</v>
      </c>
      <c r="J406" s="8">
        <v>0</v>
      </c>
      <c r="K406" s="8">
        <v>0</v>
      </c>
      <c r="L406" s="8">
        <v>0</v>
      </c>
      <c r="M406" s="8">
        <v>0.13100000000000001</v>
      </c>
      <c r="N406" s="8"/>
      <c r="O406" s="8">
        <v>7.1999999999999995E-2</v>
      </c>
      <c r="P406" s="8">
        <v>0.65300000000000002</v>
      </c>
      <c r="Q406" s="8">
        <v>98.417000000000002</v>
      </c>
      <c r="R406" s="8">
        <v>1.6E-2</v>
      </c>
      <c r="S406" s="8">
        <v>0.45100000000000001</v>
      </c>
      <c r="T406" s="8">
        <v>9.6901999999999752E-4</v>
      </c>
      <c r="U406" s="8"/>
      <c r="V406" s="8"/>
      <c r="W406" s="8">
        <v>5.8329719999999988E-2</v>
      </c>
      <c r="X406" s="25">
        <v>100.59699999999999</v>
      </c>
      <c r="Y406" s="8"/>
      <c r="Z406" s="8"/>
      <c r="AA406" s="8">
        <v>2.6118980235030156E-3</v>
      </c>
      <c r="AB406" s="8">
        <v>1.4749434691331098E-3</v>
      </c>
      <c r="AC406" s="8">
        <v>0</v>
      </c>
      <c r="AD406" s="8">
        <v>0</v>
      </c>
      <c r="AE406" s="8">
        <v>0</v>
      </c>
      <c r="AF406" s="8">
        <v>0</v>
      </c>
      <c r="AG406" s="8">
        <v>0</v>
      </c>
      <c r="AH406" s="8">
        <v>2.7421361270229669E-3</v>
      </c>
      <c r="AI406" s="8">
        <v>0</v>
      </c>
      <c r="AJ406" s="8">
        <v>0</v>
      </c>
      <c r="AK406" s="8">
        <v>8.7872313452776987E-4</v>
      </c>
      <c r="AL406" s="8">
        <v>7.3889527717765566E-3</v>
      </c>
      <c r="AM406" s="8">
        <v>0.98206932880171272</v>
      </c>
      <c r="AN406" s="8">
        <v>1.4875223807409539E-4</v>
      </c>
      <c r="AO406" s="8">
        <v>3.069730777279356E-3</v>
      </c>
      <c r="AP406" s="8">
        <v>6.2857684894327114E-6</v>
      </c>
      <c r="AQ406" s="8">
        <v>0</v>
      </c>
      <c r="AR406" s="8">
        <v>0</v>
      </c>
      <c r="AS406" s="8">
        <f>SUM(Tabela2[[#This Row],[Mg15]:[U]])</f>
        <v>1.0003907511115191</v>
      </c>
    </row>
    <row r="407" spans="1:45" x14ac:dyDescent="0.25">
      <c r="B407" s="6" t="s">
        <v>462</v>
      </c>
      <c r="C407" s="6" t="s">
        <v>220</v>
      </c>
      <c r="D407" s="8"/>
      <c r="E407" s="8"/>
      <c r="F407" s="8"/>
      <c r="G407" s="8">
        <v>6.3E-2</v>
      </c>
      <c r="H407" s="8">
        <v>8.9999999999999993E-3</v>
      </c>
      <c r="I407" s="8">
        <v>0</v>
      </c>
      <c r="J407" s="8">
        <v>0</v>
      </c>
      <c r="K407" s="8">
        <v>0</v>
      </c>
      <c r="L407" s="8">
        <v>5.3999999999999999E-2</v>
      </c>
      <c r="M407" s="8">
        <v>0.59799999999999998</v>
      </c>
      <c r="N407" s="8"/>
      <c r="O407" s="8">
        <v>9.5000000000000001E-2</v>
      </c>
      <c r="P407" s="8">
        <v>0.46500000000000002</v>
      </c>
      <c r="Q407" s="8">
        <v>94.986999999999995</v>
      </c>
      <c r="R407" s="8">
        <v>0</v>
      </c>
      <c r="S407" s="8">
        <v>3.786</v>
      </c>
      <c r="T407" s="8">
        <v>0</v>
      </c>
      <c r="U407" s="8"/>
      <c r="V407" s="8"/>
      <c r="W407" s="8">
        <v>7.2109199999999957E-3</v>
      </c>
      <c r="X407" s="25">
        <v>100.7</v>
      </c>
      <c r="Y407" s="8"/>
      <c r="Z407" s="8"/>
      <c r="AA407" s="8">
        <v>2.3601572684858506E-3</v>
      </c>
      <c r="AB407" s="8">
        <v>2.6655700321802595E-4</v>
      </c>
      <c r="AC407" s="8">
        <v>0</v>
      </c>
      <c r="AD407" s="8">
        <v>0</v>
      </c>
      <c r="AE407" s="8">
        <v>0</v>
      </c>
      <c r="AF407" s="8">
        <v>0</v>
      </c>
      <c r="AG407" s="8">
        <v>1.1493996791756187E-3</v>
      </c>
      <c r="AH407" s="8">
        <v>1.2567853676802401E-2</v>
      </c>
      <c r="AI407" s="8">
        <v>0</v>
      </c>
      <c r="AJ407" s="8">
        <v>0</v>
      </c>
      <c r="AK407" s="8">
        <v>1.1640868575775716E-3</v>
      </c>
      <c r="AL407" s="8">
        <v>5.2828086361478167E-3</v>
      </c>
      <c r="AM407" s="8">
        <v>0.95165254532511989</v>
      </c>
      <c r="AN407" s="8">
        <v>0</v>
      </c>
      <c r="AO407" s="8">
        <v>2.5872987165977919E-2</v>
      </c>
      <c r="AP407" s="8">
        <v>0</v>
      </c>
      <c r="AQ407" s="8">
        <v>0</v>
      </c>
      <c r="AR407" s="8">
        <v>0</v>
      </c>
      <c r="AS407" s="8">
        <f>SUM(Tabela2[[#This Row],[Mg15]:[U]])</f>
        <v>1.0003163956125052</v>
      </c>
    </row>
    <row r="408" spans="1:45" x14ac:dyDescent="0.25">
      <c r="B408" s="6" t="s">
        <v>463</v>
      </c>
      <c r="C408" s="6" t="s">
        <v>220</v>
      </c>
      <c r="D408" s="8"/>
      <c r="E408" s="8"/>
      <c r="F408" s="8"/>
      <c r="G408" s="8">
        <v>6.5000000000000002E-2</v>
      </c>
      <c r="H408" s="8">
        <v>1E-3</v>
      </c>
      <c r="I408" s="8">
        <v>0</v>
      </c>
      <c r="J408" s="8">
        <v>0</v>
      </c>
      <c r="K408" s="8">
        <v>0</v>
      </c>
      <c r="L408" s="8">
        <v>2.5999999999999999E-2</v>
      </c>
      <c r="M408" s="8">
        <v>0.23599999999999999</v>
      </c>
      <c r="N408" s="8"/>
      <c r="O408" s="8">
        <v>3.5000000000000003E-2</v>
      </c>
      <c r="P408" s="8">
        <v>0.3</v>
      </c>
      <c r="Q408" s="8">
        <v>98.111999999999995</v>
      </c>
      <c r="R408" s="8">
        <v>3.7999999999999999E-2</v>
      </c>
      <c r="S408" s="8">
        <v>1.196</v>
      </c>
      <c r="T408" s="8">
        <v>2.4183919999999998E-2</v>
      </c>
      <c r="U408" s="8"/>
      <c r="V408" s="8"/>
      <c r="W408" s="8">
        <v>4.358592E-2</v>
      </c>
      <c r="X408" s="25">
        <v>100.74</v>
      </c>
      <c r="Y408" s="8"/>
      <c r="Z408" s="8"/>
      <c r="AA408" s="8">
        <v>2.4289060457794521E-3</v>
      </c>
      <c r="AB408" s="8">
        <v>2.9542316960385367E-5</v>
      </c>
      <c r="AC408" s="8">
        <v>0</v>
      </c>
      <c r="AD408" s="8">
        <v>0</v>
      </c>
      <c r="AE408" s="8">
        <v>0</v>
      </c>
      <c r="AF408" s="8">
        <v>0</v>
      </c>
      <c r="AG408" s="8">
        <v>5.5201086439757362E-4</v>
      </c>
      <c r="AH408" s="8">
        <v>4.9473074495259952E-3</v>
      </c>
      <c r="AI408" s="8">
        <v>0</v>
      </c>
      <c r="AJ408" s="8">
        <v>0</v>
      </c>
      <c r="AK408" s="8">
        <v>4.2778622002059152E-4</v>
      </c>
      <c r="AL408" s="8">
        <v>3.3996182080868673E-3</v>
      </c>
      <c r="AM408" s="8">
        <v>0.98046780268473299</v>
      </c>
      <c r="AN408" s="8">
        <v>3.5380690555531451E-4</v>
      </c>
      <c r="AO408" s="8">
        <v>8.1525619713699125E-3</v>
      </c>
      <c r="AP408" s="8">
        <v>1.5710554760646082E-4</v>
      </c>
      <c r="AQ408" s="8">
        <v>0</v>
      </c>
      <c r="AR408" s="8">
        <v>0</v>
      </c>
      <c r="AS408" s="8">
        <f>SUM(Tabela2[[#This Row],[Mg15]:[U]])</f>
        <v>1.0009164482140354</v>
      </c>
    </row>
    <row r="409" spans="1:45" x14ac:dyDescent="0.25">
      <c r="B409" s="6" t="s">
        <v>464</v>
      </c>
      <c r="C409" s="6" t="s">
        <v>220</v>
      </c>
      <c r="D409" s="8"/>
      <c r="E409" s="8"/>
      <c r="F409" s="8"/>
      <c r="G409" s="8">
        <v>9.1999999999999998E-2</v>
      </c>
      <c r="H409" s="8">
        <v>0</v>
      </c>
      <c r="I409" s="8">
        <v>0</v>
      </c>
      <c r="J409" s="8">
        <v>0</v>
      </c>
      <c r="K409" s="8">
        <v>0.193</v>
      </c>
      <c r="L409" s="8">
        <v>2.5999999999999999E-2</v>
      </c>
      <c r="M409" s="8">
        <v>0.23400000000000001</v>
      </c>
      <c r="N409" s="8"/>
      <c r="O409" s="8">
        <v>3.9E-2</v>
      </c>
      <c r="P409" s="8">
        <v>0.122</v>
      </c>
      <c r="Q409" s="8">
        <v>98.426000000000002</v>
      </c>
      <c r="R409" s="8">
        <v>0</v>
      </c>
      <c r="S409" s="8">
        <v>1.014</v>
      </c>
      <c r="T409" s="8">
        <v>5.446028E-2</v>
      </c>
      <c r="U409" s="8"/>
      <c r="V409" s="8"/>
      <c r="W409" s="8">
        <v>3.9322159999999995E-2</v>
      </c>
      <c r="X409" s="25">
        <v>100.96299999999999</v>
      </c>
      <c r="Y409" s="8"/>
      <c r="Z409" s="8"/>
      <c r="AA409" s="8">
        <v>3.4273201674144944E-3</v>
      </c>
      <c r="AB409" s="8">
        <v>0</v>
      </c>
      <c r="AC409" s="8">
        <v>0</v>
      </c>
      <c r="AD409" s="8">
        <v>0</v>
      </c>
      <c r="AE409" s="8">
        <v>0</v>
      </c>
      <c r="AF409" s="8">
        <v>3.628405129280914E-3</v>
      </c>
      <c r="AG409" s="8">
        <v>5.5032230476535868E-4</v>
      </c>
      <c r="AH409" s="8">
        <v>4.8903759240677474E-3</v>
      </c>
      <c r="AI409" s="8">
        <v>0</v>
      </c>
      <c r="AJ409" s="8">
        <v>0</v>
      </c>
      <c r="AK409" s="8">
        <v>4.7521795755208293E-4</v>
      </c>
      <c r="AL409" s="8">
        <v>1.3782824064274206E-3</v>
      </c>
      <c r="AM409" s="8">
        <v>0.98059693962232308</v>
      </c>
      <c r="AN409" s="8">
        <v>0</v>
      </c>
      <c r="AO409" s="8">
        <v>6.8908115662997919E-3</v>
      </c>
      <c r="AP409" s="8">
        <v>3.5270708454083669E-4</v>
      </c>
      <c r="AQ409" s="8">
        <v>0</v>
      </c>
      <c r="AR409" s="8">
        <v>0</v>
      </c>
      <c r="AS409" s="8">
        <f>SUM(Tabela2[[#This Row],[Mg15]:[U]])</f>
        <v>1.0021903821626719</v>
      </c>
    </row>
    <row r="410" spans="1:45" x14ac:dyDescent="0.25">
      <c r="B410" s="6" t="s">
        <v>465</v>
      </c>
      <c r="C410" s="6" t="s">
        <v>220</v>
      </c>
      <c r="D410" s="8"/>
      <c r="E410" s="8"/>
      <c r="F410" s="8"/>
      <c r="G410" s="8">
        <v>5.7000000000000002E-2</v>
      </c>
      <c r="H410" s="8">
        <v>3.0000000000000001E-3</v>
      </c>
      <c r="I410" s="8">
        <v>0</v>
      </c>
      <c r="J410" s="8">
        <v>0</v>
      </c>
      <c r="K410" s="8">
        <v>0</v>
      </c>
      <c r="L410" s="8">
        <v>6.0000000000000001E-3</v>
      </c>
      <c r="M410" s="8">
        <v>0.106</v>
      </c>
      <c r="N410" s="8"/>
      <c r="O410" s="8">
        <v>0</v>
      </c>
      <c r="P410" s="8">
        <v>0.39500000000000002</v>
      </c>
      <c r="Q410" s="8">
        <v>99.352000000000004</v>
      </c>
      <c r="R410" s="8">
        <v>0</v>
      </c>
      <c r="S410" s="8">
        <v>0</v>
      </c>
      <c r="T410" s="8">
        <v>7.0000000000000001E-3</v>
      </c>
      <c r="U410" s="8"/>
      <c r="V410" s="8"/>
      <c r="W410" s="8">
        <v>1.2544319999999998E-2</v>
      </c>
      <c r="X410" s="25">
        <v>100.601</v>
      </c>
      <c r="Y410" s="8"/>
      <c r="Z410" s="8"/>
      <c r="AA410" s="8">
        <v>2.1281991259502453E-3</v>
      </c>
      <c r="AB410" s="8">
        <v>8.8553525021286731E-5</v>
      </c>
      <c r="AC410" s="8">
        <v>0</v>
      </c>
      <c r="AD410" s="8">
        <v>0</v>
      </c>
      <c r="AE410" s="8">
        <v>0</v>
      </c>
      <c r="AF410" s="8">
        <v>0</v>
      </c>
      <c r="AG410" s="8">
        <v>1.272815845773459E-4</v>
      </c>
      <c r="AH410" s="8">
        <v>2.2202547518889023E-3</v>
      </c>
      <c r="AI410" s="8">
        <v>0</v>
      </c>
      <c r="AJ410" s="8">
        <v>0</v>
      </c>
      <c r="AK410" s="8">
        <v>0</v>
      </c>
      <c r="AL410" s="8">
        <v>4.4724555513687529E-3</v>
      </c>
      <c r="AM410" s="8">
        <v>0.99203699324358063</v>
      </c>
      <c r="AN410" s="8">
        <v>0</v>
      </c>
      <c r="AO410" s="8">
        <v>0</v>
      </c>
      <c r="AP410" s="8">
        <v>4.5436294822767385E-5</v>
      </c>
      <c r="AQ410" s="8">
        <v>0</v>
      </c>
      <c r="AR410" s="8">
        <v>0</v>
      </c>
      <c r="AS410" s="8">
        <f>SUM(Tabela2[[#This Row],[Mg15]:[U]])</f>
        <v>1.0011191740772099</v>
      </c>
    </row>
    <row r="411" spans="1:45" x14ac:dyDescent="0.25">
      <c r="B411" s="6" t="s">
        <v>466</v>
      </c>
      <c r="C411" s="6" t="s">
        <v>220</v>
      </c>
      <c r="D411" s="8"/>
      <c r="E411" s="8"/>
      <c r="F411" s="8"/>
      <c r="G411" s="8">
        <v>5.6000000000000001E-2</v>
      </c>
      <c r="H411" s="8">
        <v>6.0000000000000001E-3</v>
      </c>
      <c r="I411" s="8">
        <v>0</v>
      </c>
      <c r="J411" s="8">
        <v>0</v>
      </c>
      <c r="K411" s="8">
        <v>0</v>
      </c>
      <c r="L411" s="8">
        <v>2.7E-2</v>
      </c>
      <c r="M411" s="8">
        <v>0.375</v>
      </c>
      <c r="N411" s="8"/>
      <c r="O411" s="8">
        <v>4.1000000000000002E-2</v>
      </c>
      <c r="P411" s="8">
        <v>0.96699999999999997</v>
      </c>
      <c r="Q411" s="8">
        <v>96.995000000000005</v>
      </c>
      <c r="R411" s="8">
        <v>0</v>
      </c>
      <c r="S411" s="8">
        <v>1.0629999999999999</v>
      </c>
      <c r="T411" s="8">
        <v>3.0501259999999995E-2</v>
      </c>
      <c r="U411" s="8"/>
      <c r="V411" s="8"/>
      <c r="W411" s="8">
        <v>0</v>
      </c>
      <c r="X411" s="25">
        <v>100.27800000000001</v>
      </c>
      <c r="Y411" s="8"/>
      <c r="Z411" s="8"/>
      <c r="AA411" s="8">
        <v>2.0962537243942084E-3</v>
      </c>
      <c r="AB411" s="8">
        <v>1.7756373215680558E-4</v>
      </c>
      <c r="AC411" s="8">
        <v>0</v>
      </c>
      <c r="AD411" s="8">
        <v>0</v>
      </c>
      <c r="AE411" s="8">
        <v>0</v>
      </c>
      <c r="AF411" s="8">
        <v>0</v>
      </c>
      <c r="AG411" s="8">
        <v>5.7424404811264051E-4</v>
      </c>
      <c r="AH411" s="8">
        <v>7.8749286226684565E-3</v>
      </c>
      <c r="AI411" s="8">
        <v>0</v>
      </c>
      <c r="AJ411" s="8">
        <v>0</v>
      </c>
      <c r="AK411" s="8">
        <v>5.019969334566027E-4</v>
      </c>
      <c r="AL411" s="8">
        <v>1.0977256871520402E-2</v>
      </c>
      <c r="AM411" s="8">
        <v>0.97099952191102545</v>
      </c>
      <c r="AN411" s="8">
        <v>0</v>
      </c>
      <c r="AO411" s="8">
        <v>7.258629921227203E-3</v>
      </c>
      <c r="AP411" s="8">
        <v>1.9849111191880207E-4</v>
      </c>
      <c r="AQ411" s="8">
        <v>0</v>
      </c>
      <c r="AR411" s="8">
        <v>0</v>
      </c>
      <c r="AS411" s="8">
        <f>SUM(Tabela2[[#This Row],[Mg15]:[U]])</f>
        <v>1.0006588868764805</v>
      </c>
    </row>
    <row r="412" spans="1:45" x14ac:dyDescent="0.25">
      <c r="B412" s="6" t="s">
        <v>467</v>
      </c>
      <c r="C412" s="6" t="s">
        <v>220</v>
      </c>
      <c r="D412" s="8"/>
      <c r="E412" s="8"/>
      <c r="F412" s="8"/>
      <c r="G412" s="8">
        <v>9.5000000000000001E-2</v>
      </c>
      <c r="H412" s="8">
        <v>4.7E-2</v>
      </c>
      <c r="I412" s="8">
        <v>0</v>
      </c>
      <c r="J412" s="8">
        <v>0</v>
      </c>
      <c r="K412" s="8">
        <v>0</v>
      </c>
      <c r="L412" s="8">
        <v>2.1000000000000001E-2</v>
      </c>
      <c r="M412" s="8">
        <v>0.37</v>
      </c>
      <c r="N412" s="8"/>
      <c r="O412" s="8">
        <v>5.8000000000000003E-2</v>
      </c>
      <c r="P412" s="8">
        <v>1.228</v>
      </c>
      <c r="Q412" s="8">
        <v>97.494</v>
      </c>
      <c r="R412" s="8">
        <v>0</v>
      </c>
      <c r="S412" s="8">
        <v>0.92400000000000004</v>
      </c>
      <c r="T412" s="8">
        <v>0</v>
      </c>
      <c r="U412" s="8"/>
      <c r="V412" s="8"/>
      <c r="W412" s="8">
        <v>4.0105039999999995E-2</v>
      </c>
      <c r="X412" s="25">
        <v>100.959</v>
      </c>
      <c r="Y412" s="8"/>
      <c r="Z412" s="8"/>
      <c r="AA412" s="8">
        <v>3.5246115310383131E-3</v>
      </c>
      <c r="AB412" s="8">
        <v>1.3785823201523534E-3</v>
      </c>
      <c r="AC412" s="8">
        <v>0</v>
      </c>
      <c r="AD412" s="8">
        <v>0</v>
      </c>
      <c r="AE412" s="8">
        <v>0</v>
      </c>
      <c r="AF412" s="8">
        <v>0</v>
      </c>
      <c r="AG412" s="8">
        <v>4.4267384755580547E-4</v>
      </c>
      <c r="AH412" s="8">
        <v>7.7010317629246147E-3</v>
      </c>
      <c r="AI412" s="8">
        <v>0</v>
      </c>
      <c r="AJ412" s="8">
        <v>0</v>
      </c>
      <c r="AK412" s="8">
        <v>7.0384500557327408E-4</v>
      </c>
      <c r="AL412" s="8">
        <v>1.3816484428456687E-2</v>
      </c>
      <c r="AM412" s="8">
        <v>0.96734054244177525</v>
      </c>
      <c r="AN412" s="8">
        <v>0</v>
      </c>
      <c r="AO412" s="8">
        <v>6.2535293649655941E-3</v>
      </c>
      <c r="AP412" s="8">
        <v>0</v>
      </c>
      <c r="AQ412" s="8">
        <v>0</v>
      </c>
      <c r="AR412" s="8">
        <v>0</v>
      </c>
      <c r="AS412" s="8">
        <f>SUM(Tabela2[[#This Row],[Mg15]:[U]])</f>
        <v>1.001161300702442</v>
      </c>
    </row>
    <row r="413" spans="1:45" x14ac:dyDescent="0.25">
      <c r="B413" s="6" t="s">
        <v>468</v>
      </c>
      <c r="C413" s="6" t="s">
        <v>220</v>
      </c>
      <c r="D413" s="8"/>
      <c r="E413" s="8"/>
      <c r="F413" s="8"/>
      <c r="G413" s="8">
        <v>4.2999999999999997E-2</v>
      </c>
      <c r="H413" s="8">
        <v>0</v>
      </c>
      <c r="I413" s="8">
        <v>0</v>
      </c>
      <c r="J413" s="8">
        <v>0</v>
      </c>
      <c r="K413" s="8">
        <v>0.46400000000000002</v>
      </c>
      <c r="L413" s="8">
        <v>1.6E-2</v>
      </c>
      <c r="M413" s="8">
        <v>0.41899999999999998</v>
      </c>
      <c r="N413" s="8"/>
      <c r="O413" s="8">
        <v>1.2E-2</v>
      </c>
      <c r="P413" s="8">
        <v>0.27200000000000002</v>
      </c>
      <c r="Q413" s="8">
        <v>96.32</v>
      </c>
      <c r="R413" s="8">
        <v>0</v>
      </c>
      <c r="S413" s="8">
        <v>2.2789999999999999</v>
      </c>
      <c r="T413" s="8">
        <v>2.8885579999999994E-2</v>
      </c>
      <c r="U413" s="8"/>
      <c r="V413" s="8"/>
      <c r="W413" s="8">
        <v>4.3091199999999996E-2</v>
      </c>
      <c r="X413" s="25">
        <v>100.64</v>
      </c>
      <c r="Y413" s="8"/>
      <c r="Z413" s="8"/>
      <c r="AA413" s="8">
        <v>1.6062134864267264E-3</v>
      </c>
      <c r="AB413" s="8">
        <v>0</v>
      </c>
      <c r="AC413" s="8">
        <v>0</v>
      </c>
      <c r="AD413" s="8">
        <v>0</v>
      </c>
      <c r="AE413" s="8">
        <v>0</v>
      </c>
      <c r="AF413" s="8">
        <v>8.7467035460253601E-3</v>
      </c>
      <c r="AG413" s="8">
        <v>3.395718755258301E-4</v>
      </c>
      <c r="AH413" s="8">
        <v>8.7802801619660982E-3</v>
      </c>
      <c r="AI413" s="8">
        <v>0</v>
      </c>
      <c r="AJ413" s="8">
        <v>0</v>
      </c>
      <c r="AK413" s="8">
        <v>1.4661467628349062E-4</v>
      </c>
      <c r="AL413" s="8">
        <v>3.0811670808643526E-3</v>
      </c>
      <c r="AM413" s="8">
        <v>0.96219951779083712</v>
      </c>
      <c r="AN413" s="8">
        <v>0</v>
      </c>
      <c r="AO413" s="8">
        <v>1.5529043538273316E-2</v>
      </c>
      <c r="AP413" s="8">
        <v>1.8757863398176301E-4</v>
      </c>
      <c r="AQ413" s="8">
        <v>0</v>
      </c>
      <c r="AR413" s="8">
        <v>0</v>
      </c>
      <c r="AS413" s="8">
        <f>SUM(Tabela2[[#This Row],[Mg15]:[U]])</f>
        <v>1.0006166907901841</v>
      </c>
    </row>
    <row r="414" spans="1:45" x14ac:dyDescent="0.25">
      <c r="B414" s="6" t="s">
        <v>469</v>
      </c>
      <c r="C414" s="6" t="s">
        <v>220</v>
      </c>
      <c r="D414" s="8"/>
      <c r="E414" s="8"/>
      <c r="F414" s="8"/>
      <c r="G414" s="8">
        <v>7.2999999999999995E-2</v>
      </c>
      <c r="H414" s="8">
        <v>0</v>
      </c>
      <c r="I414" s="8">
        <v>0</v>
      </c>
      <c r="J414" s="8">
        <v>0</v>
      </c>
      <c r="K414" s="8">
        <v>0.27300000000000002</v>
      </c>
      <c r="L414" s="8">
        <v>7.1999999999999995E-2</v>
      </c>
      <c r="M414" s="8">
        <v>0.496</v>
      </c>
      <c r="N414" s="8"/>
      <c r="O414" s="8">
        <v>5.1999999999999998E-2</v>
      </c>
      <c r="P414" s="8">
        <v>0.40799999999999997</v>
      </c>
      <c r="Q414" s="8">
        <v>95.596000000000004</v>
      </c>
      <c r="R414" s="8">
        <v>0</v>
      </c>
      <c r="S414" s="8">
        <v>2.8479999999999999</v>
      </c>
      <c r="T414" s="8">
        <v>0</v>
      </c>
      <c r="U414" s="8"/>
      <c r="V414" s="8"/>
      <c r="W414" s="8">
        <v>6.6993599999999875E-3</v>
      </c>
      <c r="X414" s="25">
        <v>100.455</v>
      </c>
      <c r="Y414" s="8"/>
      <c r="Z414" s="8"/>
      <c r="AA414" s="8">
        <v>2.7319967630311734E-3</v>
      </c>
      <c r="AB414" s="8">
        <v>0</v>
      </c>
      <c r="AC414" s="8">
        <v>0</v>
      </c>
      <c r="AD414" s="8">
        <v>0</v>
      </c>
      <c r="AE414" s="8">
        <v>0</v>
      </c>
      <c r="AF414" s="8">
        <v>5.1559842426259833E-3</v>
      </c>
      <c r="AG414" s="8">
        <v>1.5309701914971649E-3</v>
      </c>
      <c r="AH414" s="8">
        <v>1.0413543486371036E-2</v>
      </c>
      <c r="AI414" s="8">
        <v>0</v>
      </c>
      <c r="AJ414" s="8">
        <v>0</v>
      </c>
      <c r="AK414" s="8">
        <v>6.3653465232967564E-4</v>
      </c>
      <c r="AL414" s="8">
        <v>4.6305120219600751E-3</v>
      </c>
      <c r="AM414" s="8">
        <v>0.95677735829844568</v>
      </c>
      <c r="AN414" s="8">
        <v>0</v>
      </c>
      <c r="AO414" s="8">
        <v>1.9442982046958976E-2</v>
      </c>
      <c r="AP414" s="8">
        <v>0</v>
      </c>
      <c r="AQ414" s="8">
        <v>0</v>
      </c>
      <c r="AR414" s="8">
        <v>0</v>
      </c>
      <c r="AS414" s="8">
        <f>SUM(Tabela2[[#This Row],[Mg15]:[U]])</f>
        <v>1.0013198817032198</v>
      </c>
    </row>
    <row r="415" spans="1:45" x14ac:dyDescent="0.25">
      <c r="A415" s="9">
        <v>90</v>
      </c>
      <c r="B415" s="6" t="s">
        <v>470</v>
      </c>
      <c r="C415" s="9" t="s">
        <v>220</v>
      </c>
      <c r="D415" s="8"/>
      <c r="E415" s="8"/>
      <c r="F415" s="8"/>
      <c r="G415" s="8">
        <v>7.0000000000000007E-2</v>
      </c>
      <c r="H415" s="8">
        <v>1.9E-2</v>
      </c>
      <c r="I415" s="8">
        <v>0</v>
      </c>
      <c r="J415" s="8">
        <v>0</v>
      </c>
      <c r="K415" s="8">
        <v>9.9000000000000005E-2</v>
      </c>
      <c r="L415" s="8">
        <v>5.0000000000000001E-3</v>
      </c>
      <c r="M415" s="8">
        <v>0.14499999999999999</v>
      </c>
      <c r="N415" s="8"/>
      <c r="O415" s="8">
        <v>0</v>
      </c>
      <c r="P415" s="8">
        <v>5.6000000000000001E-2</v>
      </c>
      <c r="Q415" s="8">
        <v>98.855999999999995</v>
      </c>
      <c r="R415" s="8">
        <v>0</v>
      </c>
      <c r="S415" s="8">
        <v>0.92900000000000005</v>
      </c>
      <c r="T415" s="8">
        <v>0</v>
      </c>
      <c r="U415" s="8"/>
      <c r="V415" s="8"/>
      <c r="W415" s="8">
        <v>0</v>
      </c>
      <c r="X415" s="25">
        <v>100.83799999999999</v>
      </c>
      <c r="Y415" s="8"/>
      <c r="Z415" s="8"/>
      <c r="AA415" s="8">
        <v>2.6110960191540584E-3</v>
      </c>
      <c r="AB415" s="8">
        <v>5.6030641882217084E-4</v>
      </c>
      <c r="AC415" s="8">
        <v>0</v>
      </c>
      <c r="AD415" s="8">
        <v>0</v>
      </c>
      <c r="AE415" s="8">
        <v>0</v>
      </c>
      <c r="AF415" s="8">
        <v>1.8635953206226463E-3</v>
      </c>
      <c r="AG415" s="8">
        <v>1.059672649356192E-4</v>
      </c>
      <c r="AH415" s="8">
        <v>3.0342568636797934E-3</v>
      </c>
      <c r="AI415" s="8">
        <v>0</v>
      </c>
      <c r="AJ415" s="8">
        <v>0</v>
      </c>
      <c r="AK415" s="8">
        <v>0</v>
      </c>
      <c r="AL415" s="8">
        <v>6.3346753494314325E-4</v>
      </c>
      <c r="AM415" s="8">
        <v>0.98614706110972161</v>
      </c>
      <c r="AN415" s="8">
        <v>0</v>
      </c>
      <c r="AO415" s="8">
        <v>6.3212954103803645E-3</v>
      </c>
      <c r="AP415" s="8">
        <v>0</v>
      </c>
      <c r="AQ415" s="8">
        <v>0</v>
      </c>
      <c r="AR415" s="8">
        <v>0</v>
      </c>
      <c r="AS415" s="8">
        <f>SUM(Tabela2[[#This Row],[Mg15]:[U]])</f>
        <v>1.0012770459422593</v>
      </c>
    </row>
    <row r="416" spans="1:45" x14ac:dyDescent="0.25">
      <c r="B416" s="6" t="s">
        <v>471</v>
      </c>
      <c r="C416" s="6" t="s">
        <v>220</v>
      </c>
      <c r="D416" s="8"/>
      <c r="E416" s="8"/>
      <c r="F416" s="8"/>
      <c r="G416" s="8">
        <v>6.0999999999999999E-2</v>
      </c>
      <c r="H416" s="8">
        <v>2.3E-2</v>
      </c>
      <c r="I416" s="8">
        <v>0</v>
      </c>
      <c r="J416" s="8">
        <v>0</v>
      </c>
      <c r="K416" s="8">
        <v>0</v>
      </c>
      <c r="L416" s="8">
        <v>4.9000000000000002E-2</v>
      </c>
      <c r="M416" s="8">
        <v>0.26600000000000001</v>
      </c>
      <c r="N416" s="8"/>
      <c r="O416" s="8">
        <v>0.19700000000000001</v>
      </c>
      <c r="P416" s="8">
        <v>0.185</v>
      </c>
      <c r="Q416" s="8">
        <v>97.7</v>
      </c>
      <c r="R416" s="8">
        <v>1.6E-2</v>
      </c>
      <c r="S416" s="8">
        <v>1.341</v>
      </c>
      <c r="T416" s="8">
        <v>0</v>
      </c>
      <c r="U416" s="8"/>
      <c r="V416" s="8"/>
      <c r="W416" s="8">
        <v>3.7931999999999994E-2</v>
      </c>
      <c r="X416" s="25">
        <v>100.518</v>
      </c>
      <c r="Y416" s="8"/>
      <c r="Z416" s="8"/>
      <c r="AA416" s="8">
        <v>2.2841198513045076E-3</v>
      </c>
      <c r="AB416" s="8">
        <v>6.8086981876901034E-4</v>
      </c>
      <c r="AC416" s="8">
        <v>0</v>
      </c>
      <c r="AD416" s="8">
        <v>0</v>
      </c>
      <c r="AE416" s="8">
        <v>0</v>
      </c>
      <c r="AF416" s="8">
        <v>0</v>
      </c>
      <c r="AG416" s="8">
        <v>1.042466365066364E-3</v>
      </c>
      <c r="AH416" s="8">
        <v>5.5876632925308325E-3</v>
      </c>
      <c r="AI416" s="8">
        <v>0</v>
      </c>
      <c r="AJ416" s="8">
        <v>0</v>
      </c>
      <c r="AK416" s="8">
        <v>2.4127741244845636E-3</v>
      </c>
      <c r="AL416" s="8">
        <v>2.1007400457219048E-3</v>
      </c>
      <c r="AM416" s="8">
        <v>0.97835724509798672</v>
      </c>
      <c r="AN416" s="8">
        <v>1.4927751101114541E-4</v>
      </c>
      <c r="AO416" s="8">
        <v>9.1597453704678339E-3</v>
      </c>
      <c r="AP416" s="8">
        <v>0</v>
      </c>
      <c r="AQ416" s="8">
        <v>0</v>
      </c>
      <c r="AR416" s="8">
        <v>0</v>
      </c>
      <c r="AS416" s="8">
        <f>SUM(Tabela2[[#This Row],[Mg15]:[U]])</f>
        <v>1.0017749014773429</v>
      </c>
    </row>
    <row r="417" spans="2:45" x14ac:dyDescent="0.25">
      <c r="B417" s="6" t="s">
        <v>472</v>
      </c>
      <c r="C417" s="6" t="s">
        <v>220</v>
      </c>
      <c r="D417" s="8"/>
      <c r="E417" s="8"/>
      <c r="F417" s="8"/>
      <c r="G417" s="8">
        <v>7.5999999999999998E-2</v>
      </c>
      <c r="H417" s="8">
        <v>6.5000000000000002E-2</v>
      </c>
      <c r="I417" s="8">
        <v>0</v>
      </c>
      <c r="J417" s="8">
        <v>0</v>
      </c>
      <c r="K417" s="8">
        <v>0</v>
      </c>
      <c r="L417" s="8">
        <v>7.0000000000000001E-3</v>
      </c>
      <c r="M417" s="8">
        <v>0.3</v>
      </c>
      <c r="N417" s="8"/>
      <c r="O417" s="8">
        <v>5.8999999999999997E-2</v>
      </c>
      <c r="P417" s="8">
        <v>0.92100000000000004</v>
      </c>
      <c r="Q417" s="8">
        <v>97.156999999999996</v>
      </c>
      <c r="R417" s="8">
        <v>0</v>
      </c>
      <c r="S417" s="8">
        <v>0.48</v>
      </c>
      <c r="T417" s="8">
        <v>2.5544000000000001E-2</v>
      </c>
      <c r="U417" s="8"/>
      <c r="V417" s="8"/>
      <c r="W417" s="8">
        <v>2.538812E-2</v>
      </c>
      <c r="X417" s="25">
        <v>99.751000000000005</v>
      </c>
      <c r="Y417" s="8"/>
      <c r="Z417" s="8"/>
      <c r="AA417" s="8">
        <v>2.8539099156488271E-3</v>
      </c>
      <c r="AB417" s="8">
        <v>1.9296885454408816E-3</v>
      </c>
      <c r="AC417" s="8">
        <v>0</v>
      </c>
      <c r="AD417" s="8">
        <v>0</v>
      </c>
      <c r="AE417" s="8">
        <v>0</v>
      </c>
      <c r="AF417" s="8">
        <v>0</v>
      </c>
      <c r="AG417" s="8">
        <v>1.4934876177282827E-4</v>
      </c>
      <c r="AH417" s="8">
        <v>6.3198600471961073E-3</v>
      </c>
      <c r="AI417" s="8">
        <v>0</v>
      </c>
      <c r="AJ417" s="8">
        <v>0</v>
      </c>
      <c r="AK417" s="8">
        <v>7.2466964006963482E-4</v>
      </c>
      <c r="AL417" s="8">
        <v>1.0488124425879338E-2</v>
      </c>
      <c r="AM417" s="8">
        <v>0.97569619838172927</v>
      </c>
      <c r="AN417" s="8">
        <v>0</v>
      </c>
      <c r="AO417" s="8">
        <v>3.2880126168151821E-3</v>
      </c>
      <c r="AP417" s="8">
        <v>1.6675660229557333E-4</v>
      </c>
      <c r="AQ417" s="8">
        <v>0</v>
      </c>
      <c r="AR417" s="8">
        <v>0</v>
      </c>
      <c r="AS417" s="8">
        <f>SUM(Tabela2[[#This Row],[Mg15]:[U]])</f>
        <v>1.0016165689368477</v>
      </c>
    </row>
    <row r="418" spans="2:45" x14ac:dyDescent="0.25">
      <c r="B418" s="6" t="s">
        <v>473</v>
      </c>
      <c r="C418" s="6" t="s">
        <v>220</v>
      </c>
      <c r="D418" s="8"/>
      <c r="E418" s="8"/>
      <c r="F418" s="8"/>
      <c r="G418" s="8">
        <v>6.6000000000000003E-2</v>
      </c>
      <c r="H418" s="8">
        <v>2.5000000000000001E-2</v>
      </c>
      <c r="I418" s="8">
        <v>0</v>
      </c>
      <c r="J418" s="8">
        <v>0</v>
      </c>
      <c r="K418" s="8">
        <v>0</v>
      </c>
      <c r="L418" s="8">
        <v>3.5999999999999997E-2</v>
      </c>
      <c r="M418" s="8">
        <v>0.46800000000000003</v>
      </c>
      <c r="N418" s="8"/>
      <c r="O418" s="8">
        <v>6.0999999999999999E-2</v>
      </c>
      <c r="P418" s="8">
        <v>1.2669999999999999</v>
      </c>
      <c r="Q418" s="8">
        <v>95.406000000000006</v>
      </c>
      <c r="R418" s="8">
        <v>0</v>
      </c>
      <c r="S418" s="8">
        <v>1.615</v>
      </c>
      <c r="T418" s="8">
        <v>6.5278249999999996E-2</v>
      </c>
      <c r="U418" s="8"/>
      <c r="V418" s="8"/>
      <c r="W418" s="8">
        <v>0</v>
      </c>
      <c r="X418" s="25">
        <v>99.71</v>
      </c>
      <c r="Y418" s="8"/>
      <c r="Z418" s="8"/>
      <c r="AA418" s="8">
        <v>2.4821844712372945E-3</v>
      </c>
      <c r="AB418" s="8">
        <v>7.4332257309357871E-4</v>
      </c>
      <c r="AC418" s="8">
        <v>0</v>
      </c>
      <c r="AD418" s="8">
        <v>0</v>
      </c>
      <c r="AE418" s="8">
        <v>0</v>
      </c>
      <c r="AF418" s="8">
        <v>0</v>
      </c>
      <c r="AG418" s="8">
        <v>7.6925360059418085E-4</v>
      </c>
      <c r="AH418" s="8">
        <v>9.8740542725894009E-3</v>
      </c>
      <c r="AI418" s="8">
        <v>0</v>
      </c>
      <c r="AJ418" s="8">
        <v>0</v>
      </c>
      <c r="AK418" s="8">
        <v>7.5038015691344419E-4</v>
      </c>
      <c r="AL418" s="8">
        <v>1.445034667603304E-2</v>
      </c>
      <c r="AM418" s="8">
        <v>0.95957661410381023</v>
      </c>
      <c r="AN418" s="8">
        <v>0</v>
      </c>
      <c r="AO418" s="8">
        <v>1.1079705458133565E-2</v>
      </c>
      <c r="AP418" s="8">
        <v>4.2680164635828458E-4</v>
      </c>
      <c r="AQ418" s="8">
        <v>0</v>
      </c>
      <c r="AR418" s="8">
        <v>0</v>
      </c>
      <c r="AS418" s="8">
        <f>SUM(Tabela2[[#This Row],[Mg15]:[U]])</f>
        <v>1.0001526629587629</v>
      </c>
    </row>
    <row r="419" spans="2:45" x14ac:dyDescent="0.25">
      <c r="B419" s="6" t="s">
        <v>474</v>
      </c>
      <c r="C419" s="6" t="s">
        <v>220</v>
      </c>
      <c r="D419" s="8"/>
      <c r="E419" s="8"/>
      <c r="F419" s="8"/>
      <c r="G419" s="8">
        <v>6.3E-2</v>
      </c>
      <c r="H419" s="8">
        <v>0</v>
      </c>
      <c r="I419" s="8">
        <v>0</v>
      </c>
      <c r="J419" s="8">
        <v>0</v>
      </c>
      <c r="K419" s="8">
        <v>0</v>
      </c>
      <c r="L419" s="8">
        <v>5.0000000000000001E-3</v>
      </c>
      <c r="M419" s="8">
        <v>0.26400000000000001</v>
      </c>
      <c r="N419" s="8"/>
      <c r="O419" s="8">
        <v>0</v>
      </c>
      <c r="P419" s="8">
        <v>0.21299999999999999</v>
      </c>
      <c r="Q419" s="8">
        <v>97.855000000000004</v>
      </c>
      <c r="R419" s="8">
        <v>2.4E-2</v>
      </c>
      <c r="S419" s="8">
        <v>1.569</v>
      </c>
      <c r="T419" s="8">
        <v>0</v>
      </c>
      <c r="U419" s="8"/>
      <c r="V419" s="8"/>
      <c r="W419" s="8">
        <v>2.8017999999999932E-3</v>
      </c>
      <c r="X419" s="25">
        <v>100.63</v>
      </c>
      <c r="Y419" s="8"/>
      <c r="Z419" s="8"/>
      <c r="AA419" s="8">
        <v>2.3575601722057712E-3</v>
      </c>
      <c r="AB419" s="8">
        <v>0</v>
      </c>
      <c r="AC419" s="8">
        <v>0</v>
      </c>
      <c r="AD419" s="8">
        <v>0</v>
      </c>
      <c r="AE419" s="8">
        <v>0</v>
      </c>
      <c r="AF419" s="8">
        <v>0</v>
      </c>
      <c r="AG419" s="8">
        <v>1.0630878610070798E-4</v>
      </c>
      <c r="AH419" s="8">
        <v>5.5422447625630795E-3</v>
      </c>
      <c r="AI419" s="8">
        <v>0</v>
      </c>
      <c r="AJ419" s="8">
        <v>0</v>
      </c>
      <c r="AK419" s="8">
        <v>0</v>
      </c>
      <c r="AL419" s="8">
        <v>2.41720438117639E-3</v>
      </c>
      <c r="AM419" s="8">
        <v>0.97930755826837201</v>
      </c>
      <c r="AN419" s="8">
        <v>2.2377874177722677E-4</v>
      </c>
      <c r="AO419" s="8">
        <v>1.0710524774000887E-2</v>
      </c>
      <c r="AP419" s="8">
        <v>0</v>
      </c>
      <c r="AQ419" s="8">
        <v>0</v>
      </c>
      <c r="AR419" s="8">
        <v>0</v>
      </c>
      <c r="AS419" s="8">
        <f>SUM(Tabela2[[#This Row],[Mg15]:[U]])</f>
        <v>1.0006651798861961</v>
      </c>
    </row>
    <row r="420" spans="2:45" x14ac:dyDescent="0.25">
      <c r="B420" s="6" t="s">
        <v>475</v>
      </c>
      <c r="C420" s="6" t="s">
        <v>220</v>
      </c>
      <c r="D420" s="8"/>
      <c r="E420" s="8"/>
      <c r="F420" s="8"/>
      <c r="G420" s="8">
        <v>7.1999999999999995E-2</v>
      </c>
      <c r="H420" s="8">
        <v>0.03</v>
      </c>
      <c r="I420" s="8">
        <v>0</v>
      </c>
      <c r="J420" s="8">
        <v>0</v>
      </c>
      <c r="K420" s="8">
        <v>0</v>
      </c>
      <c r="L420" s="8">
        <v>1.7000000000000001E-2</v>
      </c>
      <c r="M420" s="8">
        <v>0.23499999999999999</v>
      </c>
      <c r="N420" s="8"/>
      <c r="O420" s="8">
        <v>4.3999999999999997E-2</v>
      </c>
      <c r="P420" s="8">
        <v>0.70899999999999996</v>
      </c>
      <c r="Q420" s="8">
        <v>95.936000000000007</v>
      </c>
      <c r="R420" s="8">
        <v>0</v>
      </c>
      <c r="S420" s="8">
        <v>0.28100000000000003</v>
      </c>
      <c r="T420" s="8">
        <v>0</v>
      </c>
      <c r="U420" s="8"/>
      <c r="V420" s="8"/>
      <c r="W420" s="8">
        <v>0</v>
      </c>
      <c r="X420" s="25">
        <v>97.998999999999995</v>
      </c>
      <c r="Y420" s="8"/>
      <c r="Z420" s="8"/>
      <c r="AA420" s="8">
        <v>2.7556489448469132E-3</v>
      </c>
      <c r="AB420" s="8">
        <v>9.0773659119932238E-4</v>
      </c>
      <c r="AC420" s="8">
        <v>0</v>
      </c>
      <c r="AD420" s="8">
        <v>0</v>
      </c>
      <c r="AE420" s="8">
        <v>0</v>
      </c>
      <c r="AF420" s="8">
        <v>0</v>
      </c>
      <c r="AG420" s="8">
        <v>3.6967257534196643E-4</v>
      </c>
      <c r="AH420" s="8">
        <v>5.04566942841862E-3</v>
      </c>
      <c r="AI420" s="8">
        <v>0</v>
      </c>
      <c r="AJ420" s="8">
        <v>0</v>
      </c>
      <c r="AK420" s="8">
        <v>5.5081461775813453E-4</v>
      </c>
      <c r="AL420" s="8">
        <v>8.22903977232896E-3</v>
      </c>
      <c r="AM420" s="8">
        <v>0.98194428945356438</v>
      </c>
      <c r="AN420" s="8">
        <v>0</v>
      </c>
      <c r="AO420" s="8">
        <v>1.9618386364503985E-3</v>
      </c>
      <c r="AP420" s="8">
        <v>0</v>
      </c>
      <c r="AQ420" s="8">
        <v>0</v>
      </c>
      <c r="AR420" s="8">
        <v>0</v>
      </c>
      <c r="AS420" s="8">
        <f>SUM(Tabela2[[#This Row],[Mg15]:[U]])</f>
        <v>1.0017647100199087</v>
      </c>
    </row>
    <row r="421" spans="2:45" x14ac:dyDescent="0.25">
      <c r="B421" s="6" t="s">
        <v>476</v>
      </c>
      <c r="C421" s="6" t="s">
        <v>220</v>
      </c>
      <c r="D421" s="8"/>
      <c r="E421" s="8"/>
      <c r="F421" s="8"/>
      <c r="G421" s="8">
        <v>2.1999999999999999E-2</v>
      </c>
      <c r="H421" s="8">
        <v>1.4E-2</v>
      </c>
      <c r="I421" s="8">
        <v>0</v>
      </c>
      <c r="J421" s="8">
        <v>0</v>
      </c>
      <c r="K421" s="8">
        <v>0</v>
      </c>
      <c r="L421" s="8">
        <v>2.8000000000000001E-2</v>
      </c>
      <c r="M421" s="8">
        <v>0.16600000000000001</v>
      </c>
      <c r="N421" s="8"/>
      <c r="O421" s="8">
        <v>3.6999999999999998E-2</v>
      </c>
      <c r="P421" s="8">
        <v>0.623</v>
      </c>
      <c r="Q421" s="8">
        <v>98.281999999999996</v>
      </c>
      <c r="R421" s="8">
        <v>0</v>
      </c>
      <c r="S421" s="8">
        <v>0.59</v>
      </c>
      <c r="T421" s="8">
        <v>0</v>
      </c>
      <c r="U421" s="8"/>
      <c r="V421" s="8"/>
      <c r="W421" s="8">
        <v>3.4443120000000008E-2</v>
      </c>
      <c r="X421" s="25">
        <v>100.437</v>
      </c>
      <c r="Y421" s="8"/>
      <c r="Z421" s="8"/>
      <c r="AA421" s="8">
        <v>8.2272530907162935E-4</v>
      </c>
      <c r="AB421" s="8">
        <v>4.1391141766521078E-4</v>
      </c>
      <c r="AC421" s="8">
        <v>0</v>
      </c>
      <c r="AD421" s="8">
        <v>0</v>
      </c>
      <c r="AE421" s="8">
        <v>0</v>
      </c>
      <c r="AF421" s="8">
        <v>0</v>
      </c>
      <c r="AG421" s="8">
        <v>5.9493172183060499E-4</v>
      </c>
      <c r="AH421" s="8">
        <v>3.4825695854786261E-3</v>
      </c>
      <c r="AI421" s="8">
        <v>0</v>
      </c>
      <c r="AJ421" s="8">
        <v>0</v>
      </c>
      <c r="AK421" s="8">
        <v>4.5257992692800933E-4</v>
      </c>
      <c r="AL421" s="8">
        <v>7.0653186894908066E-3</v>
      </c>
      <c r="AM421" s="8">
        <v>0.98292416166016361</v>
      </c>
      <c r="AN421" s="8">
        <v>0</v>
      </c>
      <c r="AO421" s="8">
        <v>4.0248505436844585E-3</v>
      </c>
      <c r="AP421" s="8">
        <v>0</v>
      </c>
      <c r="AQ421" s="8">
        <v>0</v>
      </c>
      <c r="AR421" s="8">
        <v>0</v>
      </c>
      <c r="AS421" s="8">
        <f>SUM(Tabela2[[#This Row],[Mg15]:[U]])</f>
        <v>0.99978104885431296</v>
      </c>
    </row>
    <row r="422" spans="2:45" x14ac:dyDescent="0.25">
      <c r="B422" s="6" t="s">
        <v>477</v>
      </c>
      <c r="C422" s="6" t="s">
        <v>220</v>
      </c>
      <c r="D422" s="8"/>
      <c r="E422" s="8"/>
      <c r="F422" s="8"/>
      <c r="G422" s="8">
        <v>7.5999999999999998E-2</v>
      </c>
      <c r="H422" s="8">
        <v>4.0000000000000001E-3</v>
      </c>
      <c r="I422" s="8">
        <v>0</v>
      </c>
      <c r="J422" s="8">
        <v>0</v>
      </c>
      <c r="K422" s="8">
        <v>0</v>
      </c>
      <c r="L422" s="8">
        <v>1.7000000000000001E-2</v>
      </c>
      <c r="M422" s="8">
        <v>0.34599999999999997</v>
      </c>
      <c r="N422" s="8"/>
      <c r="O422" s="8">
        <v>0.04</v>
      </c>
      <c r="P422" s="8">
        <v>0.151</v>
      </c>
      <c r="Q422" s="8">
        <v>97.203999999999994</v>
      </c>
      <c r="R422" s="8">
        <v>0</v>
      </c>
      <c r="S422" s="8">
        <v>1.877</v>
      </c>
      <c r="T422" s="8">
        <v>0</v>
      </c>
      <c r="U422" s="8"/>
      <c r="V422" s="8"/>
      <c r="W422" s="8">
        <v>5.3486400000000017E-3</v>
      </c>
      <c r="X422" s="25">
        <v>100.33799999999999</v>
      </c>
      <c r="Y422" s="8"/>
      <c r="Z422" s="8"/>
      <c r="AA422" s="8">
        <v>2.8532746869767019E-3</v>
      </c>
      <c r="AB422" s="8">
        <v>1.1872363272068297E-4</v>
      </c>
      <c r="AC422" s="8">
        <v>0</v>
      </c>
      <c r="AD422" s="8">
        <v>0</v>
      </c>
      <c r="AE422" s="8">
        <v>0</v>
      </c>
      <c r="AF422" s="8">
        <v>0</v>
      </c>
      <c r="AG422" s="8">
        <v>3.6262340436079849E-4</v>
      </c>
      <c r="AH422" s="8">
        <v>7.2872828761017588E-3</v>
      </c>
      <c r="AI422" s="8">
        <v>0</v>
      </c>
      <c r="AJ422" s="8">
        <v>0</v>
      </c>
      <c r="AK422" s="8">
        <v>4.9119209608758233E-4</v>
      </c>
      <c r="AL422" s="8">
        <v>1.7191686035315111E-3</v>
      </c>
      <c r="AM422" s="8">
        <v>0.97595091707816306</v>
      </c>
      <c r="AN422" s="8">
        <v>0</v>
      </c>
      <c r="AO422" s="8">
        <v>1.285463749045977E-2</v>
      </c>
      <c r="AP422" s="8">
        <v>0</v>
      </c>
      <c r="AQ422" s="8">
        <v>0</v>
      </c>
      <c r="AR422" s="8">
        <v>0</v>
      </c>
      <c r="AS422" s="8">
        <f>SUM(Tabela2[[#This Row],[Mg15]:[U]])</f>
        <v>1.0016378198684017</v>
      </c>
    </row>
    <row r="423" spans="2:45" x14ac:dyDescent="0.25">
      <c r="B423" s="6" t="s">
        <v>478</v>
      </c>
      <c r="C423" s="6" t="s">
        <v>220</v>
      </c>
      <c r="D423" s="8"/>
      <c r="E423" s="8"/>
      <c r="F423" s="8"/>
      <c r="G423" s="8">
        <v>5.3999999999999999E-2</v>
      </c>
      <c r="H423" s="8">
        <v>2.8000000000000001E-2</v>
      </c>
      <c r="I423" s="8">
        <v>0</v>
      </c>
      <c r="J423" s="8">
        <v>0</v>
      </c>
      <c r="K423" s="8">
        <v>0</v>
      </c>
      <c r="L423" s="8">
        <v>1.6E-2</v>
      </c>
      <c r="M423" s="8">
        <v>0.45200000000000001</v>
      </c>
      <c r="N423" s="8"/>
      <c r="O423" s="8">
        <v>3.1E-2</v>
      </c>
      <c r="P423" s="8">
        <v>0.16500000000000001</v>
      </c>
      <c r="Q423" s="8">
        <v>96.188999999999993</v>
      </c>
      <c r="R423" s="8">
        <v>0</v>
      </c>
      <c r="S423" s="8">
        <v>2.7669999999999999</v>
      </c>
      <c r="T423" s="8">
        <v>0</v>
      </c>
      <c r="U423" s="8"/>
      <c r="V423" s="8"/>
      <c r="W423" s="8">
        <v>3.3201240000000007E-2</v>
      </c>
      <c r="X423" s="25">
        <v>100.363</v>
      </c>
      <c r="Y423" s="8"/>
      <c r="Z423" s="8"/>
      <c r="AA423" s="8">
        <v>2.0298768436433062E-3</v>
      </c>
      <c r="AB423" s="8">
        <v>8.3211079265405985E-4</v>
      </c>
      <c r="AC423" s="8">
        <v>0</v>
      </c>
      <c r="AD423" s="8">
        <v>0</v>
      </c>
      <c r="AE423" s="8">
        <v>0</v>
      </c>
      <c r="AF423" s="8">
        <v>0</v>
      </c>
      <c r="AG423" s="8">
        <v>3.4172191405451618E-4</v>
      </c>
      <c r="AH423" s="8">
        <v>9.5317776390354617E-3</v>
      </c>
      <c r="AI423" s="8">
        <v>0</v>
      </c>
      <c r="AJ423" s="8">
        <v>0</v>
      </c>
      <c r="AK423" s="8">
        <v>3.8115270874670005E-4</v>
      </c>
      <c r="AL423" s="8">
        <v>1.8809246859406137E-3</v>
      </c>
      <c r="AM423" s="8">
        <v>0.96697487001502924</v>
      </c>
      <c r="AN423" s="8">
        <v>0</v>
      </c>
      <c r="AO423" s="8">
        <v>1.8973640100752833E-2</v>
      </c>
      <c r="AP423" s="8">
        <v>0</v>
      </c>
      <c r="AQ423" s="8">
        <v>0</v>
      </c>
      <c r="AR423" s="8">
        <v>0</v>
      </c>
      <c r="AS423" s="8">
        <f>SUM(Tabela2[[#This Row],[Mg15]:[U]])</f>
        <v>1.0009460746998566</v>
      </c>
    </row>
    <row r="424" spans="2:45" x14ac:dyDescent="0.25">
      <c r="B424" s="6" t="s">
        <v>479</v>
      </c>
      <c r="C424" s="6" t="s">
        <v>220</v>
      </c>
      <c r="D424" s="8"/>
      <c r="E424" s="8"/>
      <c r="F424" s="8"/>
      <c r="G424" s="8">
        <v>5.8000000000000003E-2</v>
      </c>
      <c r="H424" s="8">
        <v>0.03</v>
      </c>
      <c r="I424" s="8">
        <v>0</v>
      </c>
      <c r="J424" s="8">
        <v>0</v>
      </c>
      <c r="K424" s="8">
        <v>0</v>
      </c>
      <c r="L424" s="8">
        <v>4.2999999999999997E-2</v>
      </c>
      <c r="M424" s="8">
        <v>0.50800000000000001</v>
      </c>
      <c r="N424" s="8"/>
      <c r="O424" s="8">
        <v>2.1999999999999999E-2</v>
      </c>
      <c r="P424" s="8">
        <v>0.27900000000000003</v>
      </c>
      <c r="Q424" s="8">
        <v>95.332999999999998</v>
      </c>
      <c r="R424" s="8">
        <v>0</v>
      </c>
      <c r="S424" s="8">
        <v>2.78</v>
      </c>
      <c r="T424" s="8">
        <v>0</v>
      </c>
      <c r="U424" s="8"/>
      <c r="V424" s="8"/>
      <c r="W424" s="8">
        <v>2.4920279999999989E-2</v>
      </c>
      <c r="X424" s="25">
        <v>99.789000000000001</v>
      </c>
      <c r="Y424" s="8"/>
      <c r="Z424" s="8"/>
      <c r="AA424" s="8">
        <v>2.1933576495624385E-3</v>
      </c>
      <c r="AB424" s="8">
        <v>8.9691215358064672E-4</v>
      </c>
      <c r="AC424" s="8">
        <v>0</v>
      </c>
      <c r="AD424" s="8">
        <v>0</v>
      </c>
      <c r="AE424" s="8">
        <v>0</v>
      </c>
      <c r="AF424" s="8">
        <v>0</v>
      </c>
      <c r="AG424" s="8">
        <v>9.239039711858338E-4</v>
      </c>
      <c r="AH424" s="8">
        <v>1.0777169429258993E-2</v>
      </c>
      <c r="AI424" s="8">
        <v>0</v>
      </c>
      <c r="AJ424" s="8">
        <v>0</v>
      </c>
      <c r="AK424" s="8">
        <v>2.7212317418229352E-4</v>
      </c>
      <c r="AL424" s="8">
        <v>3.1996111092482595E-3</v>
      </c>
      <c r="AM424" s="8">
        <v>0.96413659743690061</v>
      </c>
      <c r="AN424" s="8">
        <v>0</v>
      </c>
      <c r="AO424" s="8">
        <v>1.9177492689734208E-2</v>
      </c>
      <c r="AP424" s="8">
        <v>0</v>
      </c>
      <c r="AQ424" s="8">
        <v>0</v>
      </c>
      <c r="AR424" s="8">
        <v>0</v>
      </c>
      <c r="AS424" s="8">
        <f>SUM(Tabela2[[#This Row],[Mg15]:[U]])</f>
        <v>1.0015771676136533</v>
      </c>
    </row>
    <row r="425" spans="2:45" x14ac:dyDescent="0.25">
      <c r="B425" s="6" t="s">
        <v>480</v>
      </c>
      <c r="C425" s="6" t="s">
        <v>220</v>
      </c>
      <c r="D425" s="8"/>
      <c r="E425" s="8"/>
      <c r="F425" s="8"/>
      <c r="G425" s="8">
        <v>2.4E-2</v>
      </c>
      <c r="H425" s="8">
        <v>0</v>
      </c>
      <c r="I425" s="8">
        <v>0</v>
      </c>
      <c r="J425" s="8">
        <v>0</v>
      </c>
      <c r="K425" s="8">
        <v>0</v>
      </c>
      <c r="L425" s="8">
        <v>4.3999999999999997E-2</v>
      </c>
      <c r="M425" s="8">
        <v>0.31</v>
      </c>
      <c r="N425" s="8"/>
      <c r="O425" s="8">
        <v>2.5999999999999999E-2</v>
      </c>
      <c r="P425" s="8">
        <v>0.105</v>
      </c>
      <c r="Q425" s="8">
        <v>96.950999999999993</v>
      </c>
      <c r="R425" s="8">
        <v>0</v>
      </c>
      <c r="S425" s="8">
        <v>1.673</v>
      </c>
      <c r="T425" s="8">
        <v>2.7498150000000002E-2</v>
      </c>
      <c r="U425" s="8"/>
      <c r="V425" s="8"/>
      <c r="W425" s="8">
        <v>2.4561159999999999E-2</v>
      </c>
      <c r="X425" s="25">
        <v>99.852999999999994</v>
      </c>
      <c r="Y425" s="8"/>
      <c r="Z425" s="8"/>
      <c r="AA425" s="8">
        <v>9.0647313961838595E-4</v>
      </c>
      <c r="AB425" s="8">
        <v>0</v>
      </c>
      <c r="AC425" s="8">
        <v>0</v>
      </c>
      <c r="AD425" s="8">
        <v>0</v>
      </c>
      <c r="AE425" s="8">
        <v>0</v>
      </c>
      <c r="AF425" s="8">
        <v>0</v>
      </c>
      <c r="AG425" s="8">
        <v>9.4422021188947532E-4</v>
      </c>
      <c r="AH425" s="8">
        <v>6.5684807274557543E-3</v>
      </c>
      <c r="AI425" s="8">
        <v>0</v>
      </c>
      <c r="AJ425" s="8">
        <v>0</v>
      </c>
      <c r="AK425" s="8">
        <v>3.2120214231839836E-4</v>
      </c>
      <c r="AL425" s="8">
        <v>1.2026646052191938E-3</v>
      </c>
      <c r="AM425" s="8">
        <v>0.97928666211313009</v>
      </c>
      <c r="AN425" s="8">
        <v>0</v>
      </c>
      <c r="AO425" s="8">
        <v>1.152670580491675E-2</v>
      </c>
      <c r="AP425" s="8">
        <v>1.8055712826667376E-4</v>
      </c>
      <c r="AQ425" s="8">
        <v>0</v>
      </c>
      <c r="AR425" s="8">
        <v>0</v>
      </c>
      <c r="AS425" s="8">
        <f>SUM(Tabela2[[#This Row],[Mg15]:[U]])</f>
        <v>1.0009369658728147</v>
      </c>
    </row>
    <row r="426" spans="2:45" x14ac:dyDescent="0.25">
      <c r="B426" s="6" t="s">
        <v>481</v>
      </c>
      <c r="C426" s="6" t="s">
        <v>220</v>
      </c>
      <c r="D426" s="8"/>
      <c r="E426" s="8"/>
      <c r="F426" s="8"/>
      <c r="G426" s="8">
        <v>2.5000000000000001E-2</v>
      </c>
      <c r="H426" s="8">
        <v>1.0999999999999999E-2</v>
      </c>
      <c r="I426" s="8">
        <v>0</v>
      </c>
      <c r="J426" s="8">
        <v>0</v>
      </c>
      <c r="K426" s="8">
        <v>0</v>
      </c>
      <c r="L426" s="8">
        <v>6.0000000000000001E-3</v>
      </c>
      <c r="M426" s="8">
        <v>0.04</v>
      </c>
      <c r="N426" s="8"/>
      <c r="O426" s="8">
        <v>0</v>
      </c>
      <c r="P426" s="8">
        <v>0.3</v>
      </c>
      <c r="Q426" s="8">
        <v>99.320999999999998</v>
      </c>
      <c r="R426" s="8">
        <v>0</v>
      </c>
      <c r="S426" s="8">
        <v>0.13400000000000001</v>
      </c>
      <c r="T426" s="8">
        <v>2.2197700000000001E-2</v>
      </c>
      <c r="U426" s="8"/>
      <c r="V426" s="8"/>
      <c r="W426" s="8">
        <v>0</v>
      </c>
      <c r="X426" s="25">
        <v>100.444</v>
      </c>
      <c r="Y426" s="8"/>
      <c r="Z426" s="8"/>
      <c r="AA426" s="8">
        <v>9.3480118958449152E-4</v>
      </c>
      <c r="AB426" s="8">
        <v>3.2517648109494501E-4</v>
      </c>
      <c r="AC426" s="8">
        <v>0</v>
      </c>
      <c r="AD426" s="8">
        <v>0</v>
      </c>
      <c r="AE426" s="8">
        <v>0</v>
      </c>
      <c r="AF426" s="8">
        <v>0</v>
      </c>
      <c r="AG426" s="8">
        <v>1.2746983283253862E-4</v>
      </c>
      <c r="AH426" s="8">
        <v>8.3907112739173382E-4</v>
      </c>
      <c r="AI426" s="8">
        <v>0</v>
      </c>
      <c r="AJ426" s="8">
        <v>0</v>
      </c>
      <c r="AK426" s="8">
        <v>0</v>
      </c>
      <c r="AL426" s="8">
        <v>3.4018255220265056E-3</v>
      </c>
      <c r="AM426" s="8">
        <v>0.99319421146620501</v>
      </c>
      <c r="AN426" s="8">
        <v>0</v>
      </c>
      <c r="AO426" s="8">
        <v>9.1400719808589761E-4</v>
      </c>
      <c r="AP426" s="8">
        <v>1.4429613195261333E-4</v>
      </c>
      <c r="AQ426" s="8">
        <v>0</v>
      </c>
      <c r="AR426" s="8">
        <v>0</v>
      </c>
      <c r="AS426" s="8">
        <f>SUM(Tabela2[[#This Row],[Mg15]:[U]])</f>
        <v>0.99988085894917378</v>
      </c>
    </row>
    <row r="427" spans="2:45" x14ac:dyDescent="0.25">
      <c r="B427" s="6" t="s">
        <v>482</v>
      </c>
      <c r="C427" s="6" t="s">
        <v>220</v>
      </c>
      <c r="D427" s="8"/>
      <c r="E427" s="8"/>
      <c r="F427" s="8"/>
      <c r="G427" s="8">
        <v>3.9E-2</v>
      </c>
      <c r="H427" s="8">
        <v>1.4999999999999999E-2</v>
      </c>
      <c r="I427" s="8">
        <v>0</v>
      </c>
      <c r="J427" s="8">
        <v>0</v>
      </c>
      <c r="K427" s="8">
        <v>0</v>
      </c>
      <c r="L427" s="8">
        <v>1.7999999999999999E-2</v>
      </c>
      <c r="M427" s="8">
        <v>0.17499999999999999</v>
      </c>
      <c r="N427" s="8"/>
      <c r="O427" s="8">
        <v>9.6000000000000002E-2</v>
      </c>
      <c r="P427" s="8">
        <v>0.69099999999999995</v>
      </c>
      <c r="Q427" s="8">
        <v>97.382000000000005</v>
      </c>
      <c r="R427" s="8">
        <v>0</v>
      </c>
      <c r="S427" s="8">
        <v>0.86899999999999999</v>
      </c>
      <c r="T427" s="8">
        <v>0</v>
      </c>
      <c r="U427" s="8"/>
      <c r="V427" s="8"/>
      <c r="W427" s="8">
        <v>3.1991199999999997E-3</v>
      </c>
      <c r="X427" s="25">
        <v>99.930999999999997</v>
      </c>
      <c r="Y427" s="8"/>
      <c r="Z427" s="8"/>
      <c r="AA427" s="8">
        <v>1.4652193153905906E-3</v>
      </c>
      <c r="AB427" s="8">
        <v>4.4552951633270083E-4</v>
      </c>
      <c r="AC427" s="8">
        <v>0</v>
      </c>
      <c r="AD427" s="8">
        <v>0</v>
      </c>
      <c r="AE427" s="8">
        <v>0</v>
      </c>
      <c r="AF427" s="8">
        <v>0</v>
      </c>
      <c r="AG427" s="8">
        <v>3.8422662091321455E-4</v>
      </c>
      <c r="AH427" s="8">
        <v>3.6883796309178252E-3</v>
      </c>
      <c r="AI427" s="8">
        <v>0</v>
      </c>
      <c r="AJ427" s="8">
        <v>0</v>
      </c>
      <c r="AK427" s="8">
        <v>1.1796974710769762E-3</v>
      </c>
      <c r="AL427" s="8">
        <v>7.8727708029063103E-3</v>
      </c>
      <c r="AM427" s="8">
        <v>0.97843181590378014</v>
      </c>
      <c r="AN427" s="8">
        <v>0</v>
      </c>
      <c r="AO427" s="8">
        <v>5.9555705605195885E-3</v>
      </c>
      <c r="AP427" s="8">
        <v>0</v>
      </c>
      <c r="AQ427" s="8">
        <v>0</v>
      </c>
      <c r="AR427" s="8">
        <v>0</v>
      </c>
      <c r="AS427" s="8">
        <f>SUM(Tabela2[[#This Row],[Mg15]:[U]])</f>
        <v>0.9994232098218373</v>
      </c>
    </row>
    <row r="428" spans="2:45" x14ac:dyDescent="0.25">
      <c r="B428" s="6" t="s">
        <v>483</v>
      </c>
      <c r="C428" s="6" t="s">
        <v>220</v>
      </c>
      <c r="D428" s="8"/>
      <c r="E428" s="8"/>
      <c r="F428" s="8"/>
      <c r="G428" s="8">
        <v>6.7000000000000004E-2</v>
      </c>
      <c r="H428" s="8">
        <v>0.01</v>
      </c>
      <c r="I428" s="8">
        <v>0</v>
      </c>
      <c r="J428" s="8">
        <v>0</v>
      </c>
      <c r="K428" s="8">
        <v>0</v>
      </c>
      <c r="L428" s="8">
        <v>0</v>
      </c>
      <c r="M428" s="8">
        <v>1.4E-2</v>
      </c>
      <c r="N428" s="8"/>
      <c r="O428" s="8">
        <v>4.2999999999999997E-2</v>
      </c>
      <c r="P428" s="8">
        <v>0</v>
      </c>
      <c r="Q428" s="8">
        <v>100.239</v>
      </c>
      <c r="R428" s="8">
        <v>0</v>
      </c>
      <c r="S428" s="8">
        <v>0.192</v>
      </c>
      <c r="T428" s="8">
        <v>0</v>
      </c>
      <c r="U428" s="8"/>
      <c r="V428" s="8"/>
      <c r="W428" s="8">
        <v>3.7799239999999984E-2</v>
      </c>
      <c r="X428" s="25">
        <v>101.315</v>
      </c>
      <c r="Y428" s="8"/>
      <c r="Z428" s="8"/>
      <c r="AA428" s="8">
        <v>2.4899337210698741E-3</v>
      </c>
      <c r="AB428" s="8">
        <v>2.9380567376657965E-4</v>
      </c>
      <c r="AC428" s="8">
        <v>0</v>
      </c>
      <c r="AD428" s="8">
        <v>0</v>
      </c>
      <c r="AE428" s="8">
        <v>0</v>
      </c>
      <c r="AF428" s="8">
        <v>0</v>
      </c>
      <c r="AG428" s="8">
        <v>0</v>
      </c>
      <c r="AH428" s="8">
        <v>2.9187745983397641E-4</v>
      </c>
      <c r="AI428" s="8">
        <v>0</v>
      </c>
      <c r="AJ428" s="8">
        <v>0</v>
      </c>
      <c r="AK428" s="8">
        <v>5.2268835796258806E-4</v>
      </c>
      <c r="AL428" s="8">
        <v>0</v>
      </c>
      <c r="AM428" s="8">
        <v>0.99623904339395342</v>
      </c>
      <c r="AN428" s="8">
        <v>0</v>
      </c>
      <c r="AO428" s="8">
        <v>1.3016067218457699E-3</v>
      </c>
      <c r="AP428" s="8">
        <v>0</v>
      </c>
      <c r="AQ428" s="8">
        <v>0</v>
      </c>
      <c r="AR428" s="8">
        <v>0</v>
      </c>
      <c r="AS428" s="8">
        <f>SUM(Tabela2[[#This Row],[Mg15]:[U]])</f>
        <v>1.0011389553284322</v>
      </c>
    </row>
    <row r="429" spans="2:45" x14ac:dyDescent="0.25">
      <c r="B429" s="6" t="s">
        <v>484</v>
      </c>
      <c r="C429" s="6" t="s">
        <v>220</v>
      </c>
      <c r="D429" s="8"/>
      <c r="E429" s="8"/>
      <c r="F429" s="8"/>
      <c r="G429" s="8">
        <v>8.5999999999999993E-2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0.248</v>
      </c>
      <c r="N429" s="8"/>
      <c r="O429" s="8">
        <v>1.6E-2</v>
      </c>
      <c r="P429" s="8">
        <v>3.9E-2</v>
      </c>
      <c r="Q429" s="8">
        <v>97.867999999999995</v>
      </c>
      <c r="R429" s="8">
        <v>0</v>
      </c>
      <c r="S429" s="8">
        <v>1.153</v>
      </c>
      <c r="T429" s="8">
        <v>6.2492149999999996E-2</v>
      </c>
      <c r="U429" s="8"/>
      <c r="V429" s="8"/>
      <c r="W429" s="8">
        <v>1.2790880000000004E-2</v>
      </c>
      <c r="X429" s="25">
        <v>100.151</v>
      </c>
      <c r="Y429" s="8"/>
      <c r="Z429" s="8"/>
      <c r="AA429" s="8">
        <v>3.2349252648215341E-3</v>
      </c>
      <c r="AB429" s="8">
        <v>0</v>
      </c>
      <c r="AC429" s="8">
        <v>0</v>
      </c>
      <c r="AD429" s="8">
        <v>0</v>
      </c>
      <c r="AE429" s="8">
        <v>0</v>
      </c>
      <c r="AF429" s="8">
        <v>0</v>
      </c>
      <c r="AG429" s="8">
        <v>0</v>
      </c>
      <c r="AH429" s="8">
        <v>5.2333167261440399E-3</v>
      </c>
      <c r="AI429" s="8">
        <v>0</v>
      </c>
      <c r="AJ429" s="8">
        <v>0</v>
      </c>
      <c r="AK429" s="8">
        <v>1.9685532652251241E-4</v>
      </c>
      <c r="AL429" s="8">
        <v>4.4487903521286785E-4</v>
      </c>
      <c r="AM429" s="8">
        <v>0.98451052266272665</v>
      </c>
      <c r="AN429" s="8">
        <v>0</v>
      </c>
      <c r="AO429" s="8">
        <v>7.9115336156327931E-3</v>
      </c>
      <c r="AP429" s="8">
        <v>4.0865680114059275E-4</v>
      </c>
      <c r="AQ429" s="8">
        <v>0</v>
      </c>
      <c r="AR429" s="8">
        <v>0</v>
      </c>
      <c r="AS429" s="8">
        <f>SUM(Tabela2[[#This Row],[Mg15]:[U]])</f>
        <v>1.0019406894322009</v>
      </c>
    </row>
    <row r="430" spans="2:45" x14ac:dyDescent="0.25">
      <c r="B430" s="6" t="s">
        <v>485</v>
      </c>
      <c r="C430" s="6" t="s">
        <v>220</v>
      </c>
      <c r="D430" s="8"/>
      <c r="E430" s="8"/>
      <c r="F430" s="8"/>
      <c r="G430" s="8">
        <v>6.9000000000000006E-2</v>
      </c>
      <c r="H430" s="8">
        <v>8.9999999999999993E-3</v>
      </c>
      <c r="I430" s="8">
        <v>0</v>
      </c>
      <c r="J430" s="8">
        <v>0</v>
      </c>
      <c r="K430" s="8">
        <v>0</v>
      </c>
      <c r="L430" s="8">
        <v>3.4000000000000002E-2</v>
      </c>
      <c r="M430" s="8">
        <v>0.122</v>
      </c>
      <c r="N430" s="8"/>
      <c r="O430" s="8">
        <v>9.2999999999999999E-2</v>
      </c>
      <c r="P430" s="8">
        <v>0.40400000000000003</v>
      </c>
      <c r="Q430" s="8">
        <v>98.906000000000006</v>
      </c>
      <c r="R430" s="8">
        <v>0</v>
      </c>
      <c r="S430" s="8">
        <v>0.105</v>
      </c>
      <c r="T430" s="8">
        <v>0</v>
      </c>
      <c r="U430" s="8"/>
      <c r="V430" s="8"/>
      <c r="W430" s="8">
        <v>0</v>
      </c>
      <c r="X430" s="25">
        <v>100.337</v>
      </c>
      <c r="Y430" s="8"/>
      <c r="Z430" s="8"/>
      <c r="AA430" s="8">
        <v>2.5802224185641214E-3</v>
      </c>
      <c r="AB430" s="8">
        <v>2.6607113191237625E-4</v>
      </c>
      <c r="AC430" s="8">
        <v>0</v>
      </c>
      <c r="AD430" s="8">
        <v>0</v>
      </c>
      <c r="AE430" s="8">
        <v>0</v>
      </c>
      <c r="AF430" s="8">
        <v>0</v>
      </c>
      <c r="AG430" s="8">
        <v>7.223769649463747E-4</v>
      </c>
      <c r="AH430" s="8">
        <v>2.5593366885930066E-3</v>
      </c>
      <c r="AI430" s="8">
        <v>0</v>
      </c>
      <c r="AJ430" s="8">
        <v>0</v>
      </c>
      <c r="AK430" s="8">
        <v>1.1375025774627422E-3</v>
      </c>
      <c r="AL430" s="8">
        <v>4.5814289032570094E-3</v>
      </c>
      <c r="AM430" s="8">
        <v>0.98910988093872054</v>
      </c>
      <c r="AN430" s="8">
        <v>0</v>
      </c>
      <c r="AO430" s="8">
        <v>7.1624717580743419E-4</v>
      </c>
      <c r="AP430" s="8">
        <v>0</v>
      </c>
      <c r="AQ430" s="8">
        <v>0</v>
      </c>
      <c r="AR430" s="8">
        <v>0</v>
      </c>
      <c r="AS430" s="8">
        <f>SUM(Tabela2[[#This Row],[Mg15]:[U]])</f>
        <v>1.0016730667992637</v>
      </c>
    </row>
    <row r="431" spans="2:45" x14ac:dyDescent="0.25">
      <c r="B431" s="6" t="s">
        <v>486</v>
      </c>
      <c r="C431" s="6" t="s">
        <v>220</v>
      </c>
      <c r="D431" s="8"/>
      <c r="E431" s="8"/>
      <c r="F431" s="8"/>
      <c r="G431" s="8">
        <v>3.6999999999999998E-2</v>
      </c>
      <c r="H431" s="8">
        <v>0</v>
      </c>
      <c r="I431" s="8">
        <v>0</v>
      </c>
      <c r="J431" s="8">
        <v>0</v>
      </c>
      <c r="K431" s="8">
        <v>0.193</v>
      </c>
      <c r="L431" s="8">
        <v>2.3E-2</v>
      </c>
      <c r="M431" s="8">
        <v>2.0019999999999998</v>
      </c>
      <c r="N431" s="8"/>
      <c r="O431" s="8">
        <v>0</v>
      </c>
      <c r="P431" s="8">
        <v>0.65</v>
      </c>
      <c r="Q431" s="8">
        <v>88.37</v>
      </c>
      <c r="R431" s="8">
        <v>4.8000000000000001E-2</v>
      </c>
      <c r="S431" s="8">
        <v>9.3450000000000006</v>
      </c>
      <c r="T431" s="8">
        <v>0</v>
      </c>
      <c r="U431" s="8"/>
      <c r="V431" s="8"/>
      <c r="W431" s="8">
        <v>1.5769199999999983E-2</v>
      </c>
      <c r="X431" s="25">
        <v>101.265</v>
      </c>
      <c r="Y431" s="8"/>
      <c r="Z431" s="8"/>
      <c r="AA431" s="8">
        <v>1.3852911590697952E-3</v>
      </c>
      <c r="AB431" s="8">
        <v>0</v>
      </c>
      <c r="AC431" s="8">
        <v>0</v>
      </c>
      <c r="AD431" s="8">
        <v>0</v>
      </c>
      <c r="AE431" s="8">
        <v>0</v>
      </c>
      <c r="AF431" s="8">
        <v>3.6466011245287091E-3</v>
      </c>
      <c r="AG431" s="8">
        <v>4.8926493628717192E-4</v>
      </c>
      <c r="AH431" s="8">
        <v>4.2049704654973027E-2</v>
      </c>
      <c r="AI431" s="8">
        <v>0</v>
      </c>
      <c r="AJ431" s="8">
        <v>0</v>
      </c>
      <c r="AK431" s="8">
        <v>0</v>
      </c>
      <c r="AL431" s="8">
        <v>7.3801336683979148E-3</v>
      </c>
      <c r="AM431" s="8">
        <v>0.88482633898255669</v>
      </c>
      <c r="AN431" s="8">
        <v>4.4778127146289032E-4</v>
      </c>
      <c r="AO431" s="8">
        <v>6.3824028674338812E-2</v>
      </c>
      <c r="AP431" s="8">
        <v>0</v>
      </c>
      <c r="AQ431" s="8">
        <v>0</v>
      </c>
      <c r="AR431" s="8">
        <v>0</v>
      </c>
      <c r="AS431" s="8">
        <f>SUM(Tabela2[[#This Row],[Mg15]:[U]])</f>
        <v>1.0040491444716151</v>
      </c>
    </row>
    <row r="432" spans="2:45" x14ac:dyDescent="0.25">
      <c r="B432" s="6" t="s">
        <v>487</v>
      </c>
      <c r="C432" s="6" t="s">
        <v>220</v>
      </c>
      <c r="D432" s="8"/>
      <c r="E432" s="8"/>
      <c r="F432" s="8"/>
      <c r="G432" s="8">
        <v>4.5999999999999999E-2</v>
      </c>
      <c r="H432" s="8">
        <v>0</v>
      </c>
      <c r="I432" s="8">
        <v>0</v>
      </c>
      <c r="J432" s="8">
        <v>0</v>
      </c>
      <c r="K432" s="8">
        <v>0.251</v>
      </c>
      <c r="L432" s="8">
        <v>0</v>
      </c>
      <c r="M432" s="8">
        <v>1.5580000000000001</v>
      </c>
      <c r="N432" s="8"/>
      <c r="O432" s="8">
        <v>5.5E-2</v>
      </c>
      <c r="P432" s="8">
        <v>0.50700000000000001</v>
      </c>
      <c r="Q432" s="8">
        <v>88.307000000000002</v>
      </c>
      <c r="R432" s="8">
        <v>0</v>
      </c>
      <c r="S432" s="8">
        <v>9.0589999999999993</v>
      </c>
      <c r="T432" s="8">
        <v>0</v>
      </c>
      <c r="U432" s="8"/>
      <c r="V432" s="8"/>
      <c r="W432" s="8">
        <v>4.7822119999999996E-2</v>
      </c>
      <c r="X432" s="25">
        <v>100.483</v>
      </c>
      <c r="Y432" s="8"/>
      <c r="Z432" s="8"/>
      <c r="AA432" s="8">
        <v>1.7372485840044659E-3</v>
      </c>
      <c r="AB432" s="8">
        <v>0</v>
      </c>
      <c r="AC432" s="8">
        <v>0</v>
      </c>
      <c r="AD432" s="8">
        <v>0</v>
      </c>
      <c r="AE432" s="8">
        <v>0</v>
      </c>
      <c r="AF432" s="8">
        <v>4.7837609598570495E-3</v>
      </c>
      <c r="AG432" s="8">
        <v>0</v>
      </c>
      <c r="AH432" s="8">
        <v>3.3008905637925461E-2</v>
      </c>
      <c r="AI432" s="8">
        <v>0</v>
      </c>
      <c r="AJ432" s="8">
        <v>0</v>
      </c>
      <c r="AK432" s="8">
        <v>6.7940417516662783E-4</v>
      </c>
      <c r="AL432" s="8">
        <v>5.8066229555824552E-3</v>
      </c>
      <c r="AM432" s="8">
        <v>0.8918937368024662</v>
      </c>
      <c r="AN432" s="8">
        <v>0</v>
      </c>
      <c r="AO432" s="8">
        <v>6.2409393805653718E-2</v>
      </c>
      <c r="AP432" s="8">
        <v>0</v>
      </c>
      <c r="AQ432" s="8">
        <v>0</v>
      </c>
      <c r="AR432" s="8">
        <v>0</v>
      </c>
      <c r="AS432" s="8">
        <f>SUM(Tabela2[[#This Row],[Mg15]:[U]])</f>
        <v>1.0003190729206559</v>
      </c>
    </row>
    <row r="433" spans="1:45" x14ac:dyDescent="0.25">
      <c r="B433" s="6" t="s">
        <v>488</v>
      </c>
      <c r="C433" s="6" t="s">
        <v>220</v>
      </c>
      <c r="D433" s="8"/>
      <c r="E433" s="8"/>
      <c r="F433" s="8"/>
      <c r="G433" s="8">
        <v>8.7999999999999995E-2</v>
      </c>
      <c r="H433" s="8">
        <v>1.4E-2</v>
      </c>
      <c r="I433" s="8">
        <v>0</v>
      </c>
      <c r="J433" s="8">
        <v>0</v>
      </c>
      <c r="K433" s="8">
        <v>0</v>
      </c>
      <c r="L433" s="8">
        <v>0</v>
      </c>
      <c r="M433" s="8">
        <v>0.185</v>
      </c>
      <c r="N433" s="8"/>
      <c r="O433" s="8">
        <v>0</v>
      </c>
      <c r="P433" s="8">
        <v>9.5000000000000001E-2</v>
      </c>
      <c r="Q433" s="8">
        <v>98.823999999999998</v>
      </c>
      <c r="R433" s="8">
        <v>0</v>
      </c>
      <c r="S433" s="8">
        <v>0.86</v>
      </c>
      <c r="T433" s="8">
        <v>0</v>
      </c>
      <c r="U433" s="8"/>
      <c r="V433" s="8"/>
      <c r="W433" s="8">
        <v>2.798784E-2</v>
      </c>
      <c r="X433" s="25">
        <v>100.702</v>
      </c>
      <c r="Y433" s="8"/>
      <c r="Z433" s="8"/>
      <c r="AA433" s="8">
        <v>3.2878719787118272E-3</v>
      </c>
      <c r="AB433" s="8">
        <v>4.1353041434509053E-4</v>
      </c>
      <c r="AC433" s="8">
        <v>0</v>
      </c>
      <c r="AD433" s="8">
        <v>0</v>
      </c>
      <c r="AE433" s="8">
        <v>0</v>
      </c>
      <c r="AF433" s="8">
        <v>0</v>
      </c>
      <c r="AG433" s="8">
        <v>0</v>
      </c>
      <c r="AH433" s="8">
        <v>3.8776043443565517E-3</v>
      </c>
      <c r="AI433" s="8">
        <v>0</v>
      </c>
      <c r="AJ433" s="8">
        <v>0</v>
      </c>
      <c r="AK433" s="8">
        <v>0</v>
      </c>
      <c r="AL433" s="8">
        <v>1.0763843250650507E-3</v>
      </c>
      <c r="AM433" s="8">
        <v>0.98743496986496171</v>
      </c>
      <c r="AN433" s="8">
        <v>0</v>
      </c>
      <c r="AO433" s="8">
        <v>5.8613310051310961E-3</v>
      </c>
      <c r="AP433" s="8">
        <v>0</v>
      </c>
      <c r="AQ433" s="8">
        <v>0</v>
      </c>
      <c r="AR433" s="8">
        <v>0</v>
      </c>
      <c r="AS433" s="8">
        <f>SUM(Tabela2[[#This Row],[Mg15]:[U]])</f>
        <v>1.0019516919325713</v>
      </c>
    </row>
    <row r="434" spans="1:45" x14ac:dyDescent="0.25">
      <c r="B434" s="6" t="s">
        <v>489</v>
      </c>
      <c r="C434" s="6" t="s">
        <v>220</v>
      </c>
      <c r="D434" s="8"/>
      <c r="E434" s="8"/>
      <c r="F434" s="8"/>
      <c r="G434" s="8">
        <v>3.1E-2</v>
      </c>
      <c r="H434" s="8">
        <v>2.1000000000000001E-2</v>
      </c>
      <c r="I434" s="8">
        <v>0</v>
      </c>
      <c r="J434" s="8">
        <v>0</v>
      </c>
      <c r="K434" s="8">
        <v>7.8E-2</v>
      </c>
      <c r="L434" s="8">
        <v>9.4E-2</v>
      </c>
      <c r="M434" s="8">
        <v>1.5469999999999999</v>
      </c>
      <c r="N434" s="8"/>
      <c r="O434" s="8">
        <v>0.107</v>
      </c>
      <c r="P434" s="8">
        <v>0.67200000000000004</v>
      </c>
      <c r="Q434" s="8">
        <v>88.418000000000006</v>
      </c>
      <c r="R434" s="8">
        <v>0</v>
      </c>
      <c r="S434" s="8">
        <v>8.843</v>
      </c>
      <c r="T434" s="8">
        <v>0</v>
      </c>
      <c r="U434" s="8"/>
      <c r="V434" s="8"/>
      <c r="W434" s="8">
        <v>0</v>
      </c>
      <c r="X434" s="25">
        <v>100.376</v>
      </c>
      <c r="Y434" s="8"/>
      <c r="Z434" s="8"/>
      <c r="AA434" s="8">
        <v>1.1706990792377857E-3</v>
      </c>
      <c r="AB434" s="8">
        <v>6.2697478014569791E-4</v>
      </c>
      <c r="AC434" s="8">
        <v>0</v>
      </c>
      <c r="AD434" s="8">
        <v>0</v>
      </c>
      <c r="AE434" s="8">
        <v>0</v>
      </c>
      <c r="AF434" s="8">
        <v>1.4865167243858226E-3</v>
      </c>
      <c r="AG434" s="8">
        <v>2.0169185241228189E-3</v>
      </c>
      <c r="AH434" s="8">
        <v>3.2774300760550892E-2</v>
      </c>
      <c r="AI434" s="8">
        <v>0</v>
      </c>
      <c r="AJ434" s="8">
        <v>0</v>
      </c>
      <c r="AK434" s="8">
        <v>1.3216873942337444E-3</v>
      </c>
      <c r="AL434" s="8">
        <v>7.6959881206438568E-3</v>
      </c>
      <c r="AM434" s="8">
        <v>0.89297256968437488</v>
      </c>
      <c r="AN434" s="8">
        <v>0</v>
      </c>
      <c r="AO434" s="8">
        <v>6.0918440623308458E-2</v>
      </c>
      <c r="AP434" s="8">
        <v>0</v>
      </c>
      <c r="AQ434" s="8">
        <v>0</v>
      </c>
      <c r="AR434" s="8">
        <v>0</v>
      </c>
      <c r="AS434" s="8">
        <f>SUM(Tabela2[[#This Row],[Mg15]:[U]])</f>
        <v>1.0009840956910039</v>
      </c>
    </row>
    <row r="435" spans="1:45" x14ac:dyDescent="0.25">
      <c r="A435" s="9">
        <v>100</v>
      </c>
      <c r="B435" s="6" t="s">
        <v>490</v>
      </c>
      <c r="C435" s="6" t="s">
        <v>220</v>
      </c>
      <c r="D435" s="8"/>
      <c r="E435" s="8"/>
      <c r="F435" s="8"/>
      <c r="G435" s="8">
        <v>2.1999999999999999E-2</v>
      </c>
      <c r="H435" s="8">
        <v>3.2000000000000001E-2</v>
      </c>
      <c r="I435" s="8">
        <v>0</v>
      </c>
      <c r="J435" s="8">
        <v>0</v>
      </c>
      <c r="K435" s="8">
        <v>7.5999999999999998E-2</v>
      </c>
      <c r="L435" s="8">
        <v>0.127</v>
      </c>
      <c r="M435" s="8">
        <v>2.14</v>
      </c>
      <c r="N435" s="8"/>
      <c r="O435" s="8">
        <v>0.15</v>
      </c>
      <c r="P435" s="8">
        <v>0.77200000000000002</v>
      </c>
      <c r="Q435" s="8">
        <v>84.048000000000002</v>
      </c>
      <c r="R435" s="8">
        <v>0</v>
      </c>
      <c r="S435" s="8">
        <v>12.388999999999999</v>
      </c>
      <c r="T435" s="8">
        <v>0</v>
      </c>
      <c r="U435" s="8"/>
      <c r="V435" s="8"/>
      <c r="W435" s="8">
        <v>2.3996799999999874E-3</v>
      </c>
      <c r="X435" s="25">
        <v>100.407</v>
      </c>
      <c r="Y435" s="8"/>
      <c r="Z435" s="8"/>
      <c r="AA435" s="8">
        <v>8.3496264136408962E-4</v>
      </c>
      <c r="AB435" s="8">
        <v>9.6015541593995508E-4</v>
      </c>
      <c r="AC435" s="8">
        <v>0</v>
      </c>
      <c r="AD435" s="8">
        <v>0</v>
      </c>
      <c r="AE435" s="8">
        <v>0</v>
      </c>
      <c r="AF435" s="8">
        <v>1.4556252144092207E-3</v>
      </c>
      <c r="AG435" s="8">
        <v>2.738577291513378E-3</v>
      </c>
      <c r="AH435" s="8">
        <v>4.5563562697334879E-2</v>
      </c>
      <c r="AI435" s="8">
        <v>0</v>
      </c>
      <c r="AJ435" s="8">
        <v>0</v>
      </c>
      <c r="AK435" s="8">
        <v>1.8620743159357841E-3</v>
      </c>
      <c r="AL435" s="8">
        <v>8.8853225206708339E-3</v>
      </c>
      <c r="AM435" s="8">
        <v>0.8530718191202713</v>
      </c>
      <c r="AN435" s="8">
        <v>0</v>
      </c>
      <c r="AO435" s="8">
        <v>8.5772128257187275E-2</v>
      </c>
      <c r="AP435" s="8">
        <v>0</v>
      </c>
      <c r="AQ435" s="8">
        <v>0</v>
      </c>
      <c r="AR435" s="8">
        <v>0</v>
      </c>
      <c r="AS435" s="8">
        <f>SUM(Tabela2[[#This Row],[Mg15]:[U]])</f>
        <v>1.0011442274746267</v>
      </c>
    </row>
    <row r="436" spans="1:45" x14ac:dyDescent="0.25">
      <c r="B436" s="6" t="s">
        <v>491</v>
      </c>
      <c r="C436" s="6" t="s">
        <v>220</v>
      </c>
      <c r="D436" s="8"/>
      <c r="E436" s="8"/>
      <c r="F436" s="8"/>
      <c r="G436" s="8">
        <v>8.4000000000000005E-2</v>
      </c>
      <c r="H436" s="8">
        <v>1.4E-2</v>
      </c>
      <c r="I436" s="8">
        <v>0</v>
      </c>
      <c r="J436" s="8">
        <v>0</v>
      </c>
      <c r="K436" s="8">
        <v>0</v>
      </c>
      <c r="L436" s="8">
        <v>9.9000000000000005E-2</v>
      </c>
      <c r="M436" s="8">
        <v>0.83</v>
      </c>
      <c r="N436" s="8"/>
      <c r="O436" s="8">
        <v>5.6000000000000001E-2</v>
      </c>
      <c r="P436" s="8">
        <v>0.57399999999999995</v>
      </c>
      <c r="Q436" s="8">
        <v>94.275000000000006</v>
      </c>
      <c r="R436" s="8">
        <v>0</v>
      </c>
      <c r="S436" s="8">
        <v>4.133</v>
      </c>
      <c r="T436" s="8">
        <v>0</v>
      </c>
      <c r="U436" s="8"/>
      <c r="V436" s="8"/>
      <c r="W436" s="8">
        <v>5.8089999999999947E-3</v>
      </c>
      <c r="X436" s="25">
        <v>100.688</v>
      </c>
      <c r="Y436" s="8"/>
      <c r="Z436" s="8"/>
      <c r="AA436" s="8">
        <v>3.145863047755478E-3</v>
      </c>
      <c r="AB436" s="8">
        <v>4.14510709673595E-4</v>
      </c>
      <c r="AC436" s="8">
        <v>0</v>
      </c>
      <c r="AD436" s="8">
        <v>0</v>
      </c>
      <c r="AE436" s="8">
        <v>0</v>
      </c>
      <c r="AF436" s="8">
        <v>0</v>
      </c>
      <c r="AG436" s="8">
        <v>2.1065542054716281E-3</v>
      </c>
      <c r="AH436" s="8">
        <v>1.7438059555197359E-2</v>
      </c>
      <c r="AI436" s="8">
        <v>0</v>
      </c>
      <c r="AJ436" s="8">
        <v>0</v>
      </c>
      <c r="AK436" s="8">
        <v>6.8597760924090821E-4</v>
      </c>
      <c r="AL436" s="8">
        <v>6.519044582235795E-3</v>
      </c>
      <c r="AM436" s="8">
        <v>0.94421504379755716</v>
      </c>
      <c r="AN436" s="8">
        <v>0</v>
      </c>
      <c r="AO436" s="8">
        <v>2.8235241143151894E-2</v>
      </c>
      <c r="AP436" s="8">
        <v>0</v>
      </c>
      <c r="AQ436" s="8">
        <v>0</v>
      </c>
      <c r="AR436" s="8">
        <v>0</v>
      </c>
      <c r="AS436" s="8">
        <f>SUM(Tabela2[[#This Row],[Mg15]:[U]])</f>
        <v>1.0027602946502838</v>
      </c>
    </row>
    <row r="437" spans="1:45" x14ac:dyDescent="0.25">
      <c r="B437" s="6" t="s">
        <v>492</v>
      </c>
      <c r="C437" s="6" t="s">
        <v>220</v>
      </c>
      <c r="D437" s="8"/>
      <c r="E437" s="8"/>
      <c r="F437" s="8"/>
      <c r="G437" s="8">
        <v>1.7000000000000001E-2</v>
      </c>
      <c r="H437" s="8">
        <v>0</v>
      </c>
      <c r="I437" s="8">
        <v>0</v>
      </c>
      <c r="J437" s="8">
        <v>0</v>
      </c>
      <c r="K437" s="8">
        <v>0</v>
      </c>
      <c r="L437" s="8">
        <v>0.11600000000000001</v>
      </c>
      <c r="M437" s="8">
        <v>1.5660000000000001</v>
      </c>
      <c r="N437" s="8"/>
      <c r="O437" s="8">
        <v>8.7999999999999995E-2</v>
      </c>
      <c r="P437" s="8">
        <v>0.89800000000000002</v>
      </c>
      <c r="Q437" s="8">
        <v>87.751999999999995</v>
      </c>
      <c r="R437" s="8">
        <v>0</v>
      </c>
      <c r="S437" s="8">
        <v>10.090999999999999</v>
      </c>
      <c r="T437" s="8">
        <v>0</v>
      </c>
      <c r="U437" s="8"/>
      <c r="V437" s="8"/>
      <c r="W437" s="8">
        <v>9.2883200000000027E-3</v>
      </c>
      <c r="X437" s="25">
        <v>101.09399999999999</v>
      </c>
      <c r="Y437" s="8"/>
      <c r="Z437" s="8"/>
      <c r="AA437" s="8">
        <v>6.3865150778102096E-4</v>
      </c>
      <c r="AB437" s="8">
        <v>0</v>
      </c>
      <c r="AC437" s="8">
        <v>0</v>
      </c>
      <c r="AD437" s="8">
        <v>0</v>
      </c>
      <c r="AE437" s="8">
        <v>0</v>
      </c>
      <c r="AF437" s="8">
        <v>0</v>
      </c>
      <c r="AG437" s="8">
        <v>2.4759959378993445E-3</v>
      </c>
      <c r="AH437" s="8">
        <v>3.3003980080241954E-2</v>
      </c>
      <c r="AI437" s="8">
        <v>0</v>
      </c>
      <c r="AJ437" s="8">
        <v>0</v>
      </c>
      <c r="AK437" s="8">
        <v>1.08133206109222E-3</v>
      </c>
      <c r="AL437" s="8">
        <v>1.0230642049069908E-2</v>
      </c>
      <c r="AM437" s="8">
        <v>0.88162905102716738</v>
      </c>
      <c r="AN437" s="8">
        <v>0</v>
      </c>
      <c r="AO437" s="8">
        <v>6.9153600469953475E-2</v>
      </c>
      <c r="AP437" s="8">
        <v>0</v>
      </c>
      <c r="AQ437" s="8">
        <v>0</v>
      </c>
      <c r="AR437" s="8">
        <v>0</v>
      </c>
      <c r="AS437" s="8">
        <f>SUM(Tabela2[[#This Row],[Mg15]:[U]])</f>
        <v>0.9982132531332053</v>
      </c>
    </row>
    <row r="438" spans="1:45" x14ac:dyDescent="0.25">
      <c r="B438" s="6" t="s">
        <v>493</v>
      </c>
      <c r="C438" s="6" t="s">
        <v>220</v>
      </c>
      <c r="D438" s="8"/>
      <c r="E438" s="8"/>
      <c r="F438" s="8"/>
      <c r="G438" s="8">
        <v>0.01</v>
      </c>
      <c r="H438" s="8">
        <v>2.3E-2</v>
      </c>
      <c r="I438" s="8">
        <v>0</v>
      </c>
      <c r="J438" s="8">
        <v>0</v>
      </c>
      <c r="K438" s="8">
        <v>0.151</v>
      </c>
      <c r="L438" s="8">
        <v>0.13900000000000001</v>
      </c>
      <c r="M438" s="8">
        <v>2.4870000000000001</v>
      </c>
      <c r="N438" s="8"/>
      <c r="O438" s="8">
        <v>0.122</v>
      </c>
      <c r="P438" s="8">
        <v>1.0660000000000001</v>
      </c>
      <c r="Q438" s="8">
        <v>81.712999999999994</v>
      </c>
      <c r="R438" s="8">
        <v>0</v>
      </c>
      <c r="S438" s="8">
        <v>14.24</v>
      </c>
      <c r="T438" s="8">
        <v>0</v>
      </c>
      <c r="U438" s="8"/>
      <c r="V438" s="8"/>
      <c r="W438" s="8">
        <v>0</v>
      </c>
      <c r="X438" s="25">
        <v>100.511</v>
      </c>
      <c r="Y438" s="8"/>
      <c r="Z438" s="8"/>
      <c r="AA438" s="8">
        <v>3.791377143884523E-4</v>
      </c>
      <c r="AB438" s="8">
        <v>6.8940117266353643E-4</v>
      </c>
      <c r="AC438" s="8">
        <v>0</v>
      </c>
      <c r="AD438" s="8">
        <v>0</v>
      </c>
      <c r="AE438" s="8">
        <v>0</v>
      </c>
      <c r="AF438" s="8">
        <v>2.8891197890279548E-3</v>
      </c>
      <c r="AG438" s="8">
        <v>2.9942544664752348E-3</v>
      </c>
      <c r="AH438" s="8">
        <v>5.2897154551015069E-2</v>
      </c>
      <c r="AI438" s="8">
        <v>0</v>
      </c>
      <c r="AJ438" s="8">
        <v>0</v>
      </c>
      <c r="AK438" s="8">
        <v>1.5129278085608735E-3</v>
      </c>
      <c r="AL438" s="8">
        <v>1.2256478987167816E-2</v>
      </c>
      <c r="AM438" s="8">
        <v>0.82851808279406147</v>
      </c>
      <c r="AN438" s="8">
        <v>0</v>
      </c>
      <c r="AO438" s="8">
        <v>9.8485557303162233E-2</v>
      </c>
      <c r="AP438" s="8">
        <v>0</v>
      </c>
      <c r="AQ438" s="8">
        <v>0</v>
      </c>
      <c r="AR438" s="8">
        <v>0</v>
      </c>
      <c r="AS438" s="8">
        <f>SUM(Tabela2[[#This Row],[Mg15]:[U]])</f>
        <v>1.0006221145865226</v>
      </c>
    </row>
    <row r="439" spans="1:45" x14ac:dyDescent="0.25">
      <c r="B439" s="6" t="s">
        <v>494</v>
      </c>
      <c r="C439" s="6" t="s">
        <v>220</v>
      </c>
      <c r="D439" s="8"/>
      <c r="E439" s="8"/>
      <c r="F439" s="8"/>
      <c r="G439" s="8">
        <v>5.0999999999999997E-2</v>
      </c>
      <c r="H439" s="8">
        <v>0</v>
      </c>
      <c r="I439" s="8">
        <v>0</v>
      </c>
      <c r="J439" s="8">
        <v>0</v>
      </c>
      <c r="K439" s="8">
        <v>0</v>
      </c>
      <c r="L439" s="8">
        <v>4.0000000000000001E-3</v>
      </c>
      <c r="M439" s="8">
        <v>0.1</v>
      </c>
      <c r="N439" s="8"/>
      <c r="O439" s="8">
        <v>0</v>
      </c>
      <c r="P439" s="8">
        <v>0</v>
      </c>
      <c r="Q439" s="8">
        <v>99.195999999999998</v>
      </c>
      <c r="R439" s="8">
        <v>0</v>
      </c>
      <c r="S439" s="8">
        <v>0.46100000000000002</v>
      </c>
      <c r="T439" s="8">
        <v>0</v>
      </c>
      <c r="U439" s="8"/>
      <c r="V439" s="8"/>
      <c r="W439" s="8">
        <v>1.6753600000000007E-3</v>
      </c>
      <c r="X439" s="25">
        <v>100.456</v>
      </c>
      <c r="Y439" s="8"/>
      <c r="Z439" s="8"/>
      <c r="AA439" s="8">
        <v>1.9109699524533527E-3</v>
      </c>
      <c r="AB439" s="8">
        <v>0</v>
      </c>
      <c r="AC439" s="8">
        <v>0</v>
      </c>
      <c r="AD439" s="8">
        <v>0</v>
      </c>
      <c r="AE439" s="8">
        <v>0</v>
      </c>
      <c r="AF439" s="8">
        <v>0</v>
      </c>
      <c r="AG439" s="8">
        <v>8.5157046771262981E-5</v>
      </c>
      <c r="AH439" s="8">
        <v>2.1020508632888907E-3</v>
      </c>
      <c r="AI439" s="8">
        <v>0</v>
      </c>
      <c r="AJ439" s="8">
        <v>0</v>
      </c>
      <c r="AK439" s="8">
        <v>0</v>
      </c>
      <c r="AL439" s="8">
        <v>0</v>
      </c>
      <c r="AM439" s="8">
        <v>0.99401214497634449</v>
      </c>
      <c r="AN439" s="8">
        <v>0</v>
      </c>
      <c r="AO439" s="8">
        <v>3.1510128739189913E-3</v>
      </c>
      <c r="AP439" s="8">
        <v>0</v>
      </c>
      <c r="AQ439" s="8">
        <v>0</v>
      </c>
      <c r="AR439" s="8">
        <v>0</v>
      </c>
      <c r="AS439" s="8">
        <f>SUM(Tabela2[[#This Row],[Mg15]:[U]])</f>
        <v>1.0012613357127771</v>
      </c>
    </row>
    <row r="440" spans="1:45" x14ac:dyDescent="0.25">
      <c r="B440" s="6" t="s">
        <v>495</v>
      </c>
      <c r="C440" s="6" t="s">
        <v>220</v>
      </c>
      <c r="D440" s="8"/>
      <c r="E440" s="8"/>
      <c r="F440" s="8"/>
      <c r="G440" s="8">
        <v>5.8999999999999997E-2</v>
      </c>
      <c r="H440" s="8">
        <v>8.9999999999999993E-3</v>
      </c>
      <c r="I440" s="8">
        <v>0</v>
      </c>
      <c r="J440" s="8">
        <v>0</v>
      </c>
      <c r="K440" s="8">
        <v>0.02</v>
      </c>
      <c r="L440" s="8">
        <v>8.9999999999999993E-3</v>
      </c>
      <c r="M440" s="8">
        <v>0.36799999999999999</v>
      </c>
      <c r="N440" s="8"/>
      <c r="O440" s="8">
        <v>2.1999999999999999E-2</v>
      </c>
      <c r="P440" s="8">
        <v>0.14499999999999999</v>
      </c>
      <c r="Q440" s="8">
        <v>98.466999999999999</v>
      </c>
      <c r="R440" s="8">
        <v>0</v>
      </c>
      <c r="S440" s="8">
        <v>2.1789999999999998</v>
      </c>
      <c r="T440" s="8">
        <v>0</v>
      </c>
      <c r="U440" s="8"/>
      <c r="V440" s="8"/>
      <c r="W440" s="8">
        <v>1.2287720000000002E-2</v>
      </c>
      <c r="X440" s="25">
        <v>101.93</v>
      </c>
      <c r="Y440" s="8"/>
      <c r="Z440" s="8"/>
      <c r="AA440" s="8">
        <v>2.181711822742538E-3</v>
      </c>
      <c r="AB440" s="8">
        <v>2.6310862018412613E-4</v>
      </c>
      <c r="AC440" s="8">
        <v>0</v>
      </c>
      <c r="AD440" s="8">
        <v>0</v>
      </c>
      <c r="AE440" s="8">
        <v>0</v>
      </c>
      <c r="AF440" s="8">
        <v>3.7322178288207435E-4</v>
      </c>
      <c r="AG440" s="8">
        <v>1.8908836257475054E-4</v>
      </c>
      <c r="AH440" s="8">
        <v>7.6340101012518499E-3</v>
      </c>
      <c r="AI440" s="8">
        <v>0</v>
      </c>
      <c r="AJ440" s="8">
        <v>0</v>
      </c>
      <c r="AK440" s="8">
        <v>2.6609054407166106E-4</v>
      </c>
      <c r="AL440" s="8">
        <v>1.6260163504752268E-3</v>
      </c>
      <c r="AM440" s="8">
        <v>0.97375551051847731</v>
      </c>
      <c r="AN440" s="8">
        <v>0</v>
      </c>
      <c r="AO440" s="8">
        <v>1.4698336086441787E-2</v>
      </c>
      <c r="AP440" s="8">
        <v>0</v>
      </c>
      <c r="AQ440" s="8">
        <v>0</v>
      </c>
      <c r="AR440" s="8">
        <v>0</v>
      </c>
      <c r="AS440" s="8">
        <f>SUM(Tabela2[[#This Row],[Mg15]:[U]])</f>
        <v>1.0009870941891013</v>
      </c>
    </row>
    <row r="441" spans="1:45" x14ac:dyDescent="0.25">
      <c r="B441" s="6" t="s">
        <v>496</v>
      </c>
      <c r="C441" s="6" t="s">
        <v>220</v>
      </c>
      <c r="D441" s="8"/>
      <c r="E441" s="8"/>
      <c r="F441" s="8"/>
      <c r="G441" s="8">
        <v>1.6E-2</v>
      </c>
      <c r="H441" s="8">
        <v>0</v>
      </c>
      <c r="I441" s="8">
        <v>0</v>
      </c>
      <c r="J441" s="8">
        <v>0</v>
      </c>
      <c r="K441" s="8">
        <v>0</v>
      </c>
      <c r="L441" s="8">
        <v>3.4000000000000002E-2</v>
      </c>
      <c r="M441" s="8">
        <v>1.611</v>
      </c>
      <c r="N441" s="8"/>
      <c r="O441" s="8">
        <v>2.1999999999999999E-2</v>
      </c>
      <c r="P441" s="8">
        <v>0.19700000000000001</v>
      </c>
      <c r="Q441" s="8">
        <v>88.778000000000006</v>
      </c>
      <c r="R441" s="8">
        <v>0</v>
      </c>
      <c r="S441" s="8">
        <v>9.5139999999999993</v>
      </c>
      <c r="T441" s="8">
        <v>0</v>
      </c>
      <c r="U441" s="8"/>
      <c r="V441" s="8"/>
      <c r="W441" s="8">
        <v>2.2426479999999999E-2</v>
      </c>
      <c r="X441" s="25">
        <v>100.82899999999999</v>
      </c>
      <c r="Y441" s="8"/>
      <c r="Z441" s="8"/>
      <c r="AA441" s="8">
        <v>6.0461974344911947E-4</v>
      </c>
      <c r="AB441" s="8">
        <v>0</v>
      </c>
      <c r="AC441" s="8">
        <v>0</v>
      </c>
      <c r="AD441" s="8">
        <v>0</v>
      </c>
      <c r="AE441" s="8">
        <v>0</v>
      </c>
      <c r="AF441" s="8">
        <v>0</v>
      </c>
      <c r="AG441" s="8">
        <v>7.2999212861733645E-4</v>
      </c>
      <c r="AH441" s="8">
        <v>3.415210056077761E-2</v>
      </c>
      <c r="AI441" s="8">
        <v>0</v>
      </c>
      <c r="AJ441" s="8">
        <v>0</v>
      </c>
      <c r="AK441" s="8">
        <v>2.7192329246959323E-4</v>
      </c>
      <c r="AL441" s="8">
        <v>2.2575641549103229E-3</v>
      </c>
      <c r="AM441" s="8">
        <v>0.89718405682481073</v>
      </c>
      <c r="AN441" s="8">
        <v>0</v>
      </c>
      <c r="AO441" s="8">
        <v>6.5582966778127846E-2</v>
      </c>
      <c r="AP441" s="8">
        <v>0</v>
      </c>
      <c r="AQ441" s="8">
        <v>0</v>
      </c>
      <c r="AR441" s="8">
        <v>0</v>
      </c>
      <c r="AS441" s="8">
        <f>SUM(Tabela2[[#This Row],[Mg15]:[U]])</f>
        <v>1.0007832234831626</v>
      </c>
    </row>
    <row r="442" spans="1:45" x14ac:dyDescent="0.25">
      <c r="B442" s="6" t="s">
        <v>497</v>
      </c>
      <c r="C442" s="6" t="s">
        <v>220</v>
      </c>
      <c r="D442" s="8"/>
      <c r="E442" s="8"/>
      <c r="F442" s="8"/>
      <c r="G442" s="8">
        <v>2.5000000000000001E-2</v>
      </c>
      <c r="H442" s="8">
        <v>0</v>
      </c>
      <c r="I442" s="8">
        <v>0</v>
      </c>
      <c r="J442" s="8">
        <v>0</v>
      </c>
      <c r="K442" s="8">
        <v>0</v>
      </c>
      <c r="L442" s="8">
        <v>2.1999999999999999E-2</v>
      </c>
      <c r="M442" s="8">
        <v>0.17399999999999999</v>
      </c>
      <c r="N442" s="8"/>
      <c r="O442" s="8">
        <v>0</v>
      </c>
      <c r="P442" s="8">
        <v>0.107</v>
      </c>
      <c r="Q442" s="8">
        <v>96.46</v>
      </c>
      <c r="R442" s="8">
        <v>0</v>
      </c>
      <c r="S442" s="8">
        <v>0.94899999999999995</v>
      </c>
      <c r="T442" s="8">
        <v>0</v>
      </c>
      <c r="U442" s="8"/>
      <c r="V442" s="8"/>
      <c r="W442" s="8">
        <v>3.5973600000000008E-2</v>
      </c>
      <c r="X442" s="25">
        <v>98.444000000000003</v>
      </c>
      <c r="Y442" s="8"/>
      <c r="Z442" s="8"/>
      <c r="AA442" s="8">
        <v>9.5708329509607134E-4</v>
      </c>
      <c r="AB442" s="8">
        <v>0</v>
      </c>
      <c r="AC442" s="8">
        <v>0</v>
      </c>
      <c r="AD442" s="8">
        <v>0</v>
      </c>
      <c r="AE442" s="8">
        <v>0</v>
      </c>
      <c r="AF442" s="8">
        <v>0</v>
      </c>
      <c r="AG442" s="8">
        <v>4.7853017265853999E-4</v>
      </c>
      <c r="AH442" s="8">
        <v>3.7369605563375274E-3</v>
      </c>
      <c r="AI442" s="8">
        <v>0</v>
      </c>
      <c r="AJ442" s="8">
        <v>0</v>
      </c>
      <c r="AK442" s="8">
        <v>0</v>
      </c>
      <c r="AL442" s="8">
        <v>1.2422386511613719E-3</v>
      </c>
      <c r="AM442" s="8">
        <v>0.9875766965996966</v>
      </c>
      <c r="AN442" s="8">
        <v>0</v>
      </c>
      <c r="AO442" s="8">
        <v>6.6273744594444513E-3</v>
      </c>
      <c r="AP442" s="8">
        <v>0</v>
      </c>
      <c r="AQ442" s="8">
        <v>0</v>
      </c>
      <c r="AR442" s="8">
        <v>0</v>
      </c>
      <c r="AS442" s="8">
        <f>SUM(Tabela2[[#This Row],[Mg15]:[U]])</f>
        <v>1.0006188837343946</v>
      </c>
    </row>
    <row r="443" spans="1:45" x14ac:dyDescent="0.25">
      <c r="B443" s="6" t="s">
        <v>498</v>
      </c>
      <c r="C443" s="6" t="s">
        <v>220</v>
      </c>
      <c r="D443" s="8"/>
      <c r="E443" s="8"/>
      <c r="F443" s="8"/>
      <c r="G443" s="8">
        <v>7.4999999999999997E-2</v>
      </c>
      <c r="H443" s="8">
        <v>0</v>
      </c>
      <c r="I443" s="8">
        <v>0</v>
      </c>
      <c r="J443" s="8">
        <v>0</v>
      </c>
      <c r="K443" s="8">
        <v>0</v>
      </c>
      <c r="L443" s="8">
        <v>3.5000000000000003E-2</v>
      </c>
      <c r="M443" s="8">
        <v>0.13700000000000001</v>
      </c>
      <c r="N443" s="8"/>
      <c r="O443" s="8">
        <v>1.0999999999999999E-2</v>
      </c>
      <c r="P443" s="8">
        <v>7.1999999999999995E-2</v>
      </c>
      <c r="Q443" s="8">
        <v>97.968000000000004</v>
      </c>
      <c r="R443" s="8">
        <v>0</v>
      </c>
      <c r="S443" s="8">
        <v>0.85699999999999998</v>
      </c>
      <c r="T443" s="8">
        <v>3.3473349999999999E-2</v>
      </c>
      <c r="U443" s="8"/>
      <c r="V443" s="8"/>
      <c r="W443" s="8">
        <v>9.7068799999999872E-3</v>
      </c>
      <c r="X443" s="25">
        <v>99.826999999999998</v>
      </c>
      <c r="Y443" s="8"/>
      <c r="Z443" s="8"/>
      <c r="AA443" s="8">
        <v>2.8279783348247648E-3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7.4982475991044312E-4</v>
      </c>
      <c r="AH443" s="8">
        <v>2.8979769037422074E-3</v>
      </c>
      <c r="AI443" s="8">
        <v>0</v>
      </c>
      <c r="AJ443" s="8">
        <v>0</v>
      </c>
      <c r="AK443" s="8">
        <v>1.3566533357779281E-4</v>
      </c>
      <c r="AL443" s="8">
        <v>8.2330138064295923E-4</v>
      </c>
      <c r="AM443" s="8">
        <v>0.98789981746475897</v>
      </c>
      <c r="AN443" s="8">
        <v>0</v>
      </c>
      <c r="AO443" s="8">
        <v>5.8946932004275638E-3</v>
      </c>
      <c r="AP443" s="8">
        <v>2.1942265072429979E-4</v>
      </c>
      <c r="AQ443" s="8">
        <v>0</v>
      </c>
      <c r="AR443" s="8">
        <v>0</v>
      </c>
      <c r="AS443" s="8">
        <f>SUM(Tabela2[[#This Row],[Mg15]:[U]])</f>
        <v>1.0014486800286091</v>
      </c>
    </row>
    <row r="444" spans="1:45" x14ac:dyDescent="0.25">
      <c r="B444" s="6" t="s">
        <v>499</v>
      </c>
      <c r="C444" s="6" t="s">
        <v>220</v>
      </c>
      <c r="D444" s="8"/>
      <c r="E444" s="8"/>
      <c r="F444" s="8"/>
      <c r="G444" s="8">
        <v>5.8000000000000003E-2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8">
        <v>0.124</v>
      </c>
      <c r="N444" s="8"/>
      <c r="O444" s="8">
        <v>3.5999999999999997E-2</v>
      </c>
      <c r="P444" s="8">
        <v>3.4000000000000002E-2</v>
      </c>
      <c r="Q444" s="8">
        <v>99.135000000000005</v>
      </c>
      <c r="R444" s="8">
        <v>0</v>
      </c>
      <c r="S444" s="8">
        <v>0.94599999999999995</v>
      </c>
      <c r="T444" s="8">
        <v>0</v>
      </c>
      <c r="U444" s="8"/>
      <c r="V444" s="8"/>
      <c r="W444" s="8">
        <v>0</v>
      </c>
      <c r="X444" s="25">
        <v>101.014</v>
      </c>
      <c r="Y444" s="8"/>
      <c r="Z444" s="8"/>
      <c r="AA444" s="8">
        <v>2.1628834821486144E-3</v>
      </c>
      <c r="AB444" s="8">
        <v>0</v>
      </c>
      <c r="AC444" s="8">
        <v>0</v>
      </c>
      <c r="AD444" s="8">
        <v>0</v>
      </c>
      <c r="AE444" s="8">
        <v>0</v>
      </c>
      <c r="AF444" s="8">
        <v>0</v>
      </c>
      <c r="AG444" s="8">
        <v>0</v>
      </c>
      <c r="AH444" s="8">
        <v>2.5940978497354435E-3</v>
      </c>
      <c r="AI444" s="8">
        <v>0</v>
      </c>
      <c r="AJ444" s="8">
        <v>0</v>
      </c>
      <c r="AK444" s="8">
        <v>4.3910564310097749E-4</v>
      </c>
      <c r="AL444" s="8">
        <v>3.8449932356716466E-4</v>
      </c>
      <c r="AM444" s="8">
        <v>0.9886577834677126</v>
      </c>
      <c r="AN444" s="8">
        <v>0</v>
      </c>
      <c r="AO444" s="8">
        <v>6.4351968550284524E-3</v>
      </c>
      <c r="AP444" s="8">
        <v>0</v>
      </c>
      <c r="AQ444" s="8">
        <v>0</v>
      </c>
      <c r="AR444" s="8">
        <v>0</v>
      </c>
      <c r="AS444" s="8">
        <f>SUM(Tabela2[[#This Row],[Mg15]:[U]])</f>
        <v>1.0006735666212931</v>
      </c>
    </row>
    <row r="445" spans="1:45" x14ac:dyDescent="0.25">
      <c r="B445" s="6" t="s">
        <v>500</v>
      </c>
      <c r="C445" s="6" t="s">
        <v>220</v>
      </c>
      <c r="D445" s="8"/>
      <c r="E445" s="8"/>
      <c r="F445" s="8"/>
      <c r="G445" s="8">
        <v>5.8999999999999997E-2</v>
      </c>
      <c r="H445" s="8">
        <v>3.4000000000000002E-2</v>
      </c>
      <c r="I445" s="8">
        <v>0</v>
      </c>
      <c r="J445" s="8">
        <v>0</v>
      </c>
      <c r="K445" s="8">
        <v>0</v>
      </c>
      <c r="L445" s="8">
        <v>0.255</v>
      </c>
      <c r="M445" s="8">
        <v>0.90700000000000003</v>
      </c>
      <c r="N445" s="8"/>
      <c r="O445" s="8">
        <v>6.3E-2</v>
      </c>
      <c r="P445" s="8">
        <v>0.51500000000000001</v>
      </c>
      <c r="Q445" s="8">
        <v>91.613</v>
      </c>
      <c r="R445" s="8">
        <v>0</v>
      </c>
      <c r="S445" s="8">
        <v>6.8540000000000001</v>
      </c>
      <c r="T445" s="8">
        <v>0</v>
      </c>
      <c r="U445" s="8"/>
      <c r="V445" s="8"/>
      <c r="W445" s="8">
        <v>1.6045080000000003E-2</v>
      </c>
      <c r="X445" s="25">
        <v>100.943</v>
      </c>
      <c r="Y445" s="8"/>
      <c r="Z445" s="8"/>
      <c r="AA445" s="8">
        <v>2.2134289883575819E-3</v>
      </c>
      <c r="AB445" s="8">
        <v>1.0084159191813963E-3</v>
      </c>
      <c r="AC445" s="8">
        <v>0</v>
      </c>
      <c r="AD445" s="8">
        <v>0</v>
      </c>
      <c r="AE445" s="8">
        <v>0</v>
      </c>
      <c r="AF445" s="8">
        <v>0</v>
      </c>
      <c r="AG445" s="8">
        <v>5.4353896164314932E-3</v>
      </c>
      <c r="AH445" s="8">
        <v>1.9088878205090847E-2</v>
      </c>
      <c r="AI445" s="8">
        <v>0</v>
      </c>
      <c r="AJ445" s="8">
        <v>0</v>
      </c>
      <c r="AK445" s="8">
        <v>7.7306412271609603E-4</v>
      </c>
      <c r="AL445" s="8">
        <v>5.8591193341898905E-3</v>
      </c>
      <c r="AM445" s="8">
        <v>0.91914607130303005</v>
      </c>
      <c r="AN445" s="8">
        <v>0</v>
      </c>
      <c r="AO445" s="8">
        <v>4.6905444049752415E-2</v>
      </c>
      <c r="AP445" s="8">
        <v>0</v>
      </c>
      <c r="AQ445" s="8">
        <v>0</v>
      </c>
      <c r="AR445" s="8">
        <v>0</v>
      </c>
      <c r="AS445" s="8">
        <f>SUM(Tabela2[[#This Row],[Mg15]:[U]])</f>
        <v>1.0004298115387498</v>
      </c>
    </row>
    <row r="446" spans="1:45" x14ac:dyDescent="0.25">
      <c r="B446" s="6" t="s">
        <v>501</v>
      </c>
      <c r="C446" s="6" t="s">
        <v>220</v>
      </c>
      <c r="D446" s="8"/>
      <c r="E446" s="8"/>
      <c r="F446" s="8"/>
      <c r="G446" s="8">
        <v>6.8000000000000005E-2</v>
      </c>
      <c r="H446" s="8">
        <v>8.9999999999999993E-3</v>
      </c>
      <c r="I446" s="8">
        <v>0</v>
      </c>
      <c r="J446" s="8">
        <v>0</v>
      </c>
      <c r="K446" s="8">
        <v>0</v>
      </c>
      <c r="L446" s="8">
        <v>0</v>
      </c>
      <c r="M446" s="8">
        <v>0.249</v>
      </c>
      <c r="N446" s="8"/>
      <c r="O446" s="8">
        <v>3.7999999999999999E-2</v>
      </c>
      <c r="P446" s="8">
        <v>0.92</v>
      </c>
      <c r="Q446" s="8">
        <v>97.914000000000001</v>
      </c>
      <c r="R446" s="8">
        <v>0</v>
      </c>
      <c r="S446" s="8">
        <v>9.2999999999999999E-2</v>
      </c>
      <c r="T446" s="8">
        <v>0</v>
      </c>
      <c r="U446" s="8"/>
      <c r="V446" s="8"/>
      <c r="W446" s="8">
        <v>0</v>
      </c>
      <c r="X446" s="25">
        <v>99.921000000000006</v>
      </c>
      <c r="Y446" s="8"/>
      <c r="Z446" s="8"/>
      <c r="AA446" s="8">
        <v>2.5490192031623546E-3</v>
      </c>
      <c r="AB446" s="8">
        <v>2.6671896557237812E-4</v>
      </c>
      <c r="AC446" s="8">
        <v>0</v>
      </c>
      <c r="AD446" s="8">
        <v>0</v>
      </c>
      <c r="AE446" s="8">
        <v>0</v>
      </c>
      <c r="AF446" s="8">
        <v>0</v>
      </c>
      <c r="AG446" s="8">
        <v>0</v>
      </c>
      <c r="AH446" s="8">
        <v>5.2362826312657602E-3</v>
      </c>
      <c r="AI446" s="8">
        <v>0</v>
      </c>
      <c r="AJ446" s="8">
        <v>0</v>
      </c>
      <c r="AK446" s="8">
        <v>4.6591766675218031E-4</v>
      </c>
      <c r="AL446" s="8">
        <v>1.0458359215715014E-2</v>
      </c>
      <c r="AM446" s="8">
        <v>0.98157352444958723</v>
      </c>
      <c r="AN446" s="8">
        <v>0</v>
      </c>
      <c r="AO446" s="8">
        <v>6.3593497809887327E-4</v>
      </c>
      <c r="AP446" s="8">
        <v>0</v>
      </c>
      <c r="AQ446" s="8">
        <v>0</v>
      </c>
      <c r="AR446" s="8">
        <v>0</v>
      </c>
      <c r="AS446" s="8">
        <f>SUM(Tabela2[[#This Row],[Mg15]:[U]])</f>
        <v>1.0011857571101539</v>
      </c>
    </row>
    <row r="447" spans="1:45" x14ac:dyDescent="0.25">
      <c r="B447" s="6" t="s">
        <v>502</v>
      </c>
      <c r="C447" s="6" t="s">
        <v>220</v>
      </c>
      <c r="D447" s="8"/>
      <c r="E447" s="8"/>
      <c r="F447" s="8"/>
      <c r="G447" s="8">
        <v>8.5999999999999993E-2</v>
      </c>
      <c r="H447" s="8">
        <v>0</v>
      </c>
      <c r="I447" s="8">
        <v>0</v>
      </c>
      <c r="J447" s="8">
        <v>0</v>
      </c>
      <c r="K447" s="8">
        <v>0</v>
      </c>
      <c r="L447" s="8">
        <v>0</v>
      </c>
      <c r="M447" s="8">
        <v>0.21199999999999999</v>
      </c>
      <c r="N447" s="8"/>
      <c r="O447" s="8">
        <v>2.5999999999999999E-2</v>
      </c>
      <c r="P447" s="8">
        <v>0.17</v>
      </c>
      <c r="Q447" s="8">
        <v>98.632999999999996</v>
      </c>
      <c r="R447" s="8">
        <v>0</v>
      </c>
      <c r="S447" s="8">
        <v>0.63200000000000001</v>
      </c>
      <c r="T447" s="8">
        <v>0</v>
      </c>
      <c r="U447" s="8"/>
      <c r="V447" s="8"/>
      <c r="W447" s="8">
        <v>3.514827999999999E-2</v>
      </c>
      <c r="X447" s="25">
        <v>100.455</v>
      </c>
      <c r="Y447" s="8"/>
      <c r="Z447" s="8"/>
      <c r="AA447" s="8">
        <v>3.2213151113162884E-3</v>
      </c>
      <c r="AB447" s="8">
        <v>0</v>
      </c>
      <c r="AC447" s="8">
        <v>0</v>
      </c>
      <c r="AD447" s="8">
        <v>0</v>
      </c>
      <c r="AE447" s="8">
        <v>0</v>
      </c>
      <c r="AF447" s="8">
        <v>0</v>
      </c>
      <c r="AG447" s="8">
        <v>0</v>
      </c>
      <c r="AH447" s="8">
        <v>4.454819968777759E-3</v>
      </c>
      <c r="AI447" s="8">
        <v>0</v>
      </c>
      <c r="AJ447" s="8">
        <v>0</v>
      </c>
      <c r="AK447" s="8">
        <v>3.1854404739106555E-4</v>
      </c>
      <c r="AL447" s="8">
        <v>1.9310575310258235E-3</v>
      </c>
      <c r="AM447" s="8">
        <v>0.98803163436773167</v>
      </c>
      <c r="AN447" s="8">
        <v>0</v>
      </c>
      <c r="AO447" s="8">
        <v>4.3183457048383955E-3</v>
      </c>
      <c r="AP447" s="8">
        <v>0</v>
      </c>
      <c r="AQ447" s="8">
        <v>0</v>
      </c>
      <c r="AR447" s="8">
        <v>0</v>
      </c>
      <c r="AS447" s="8">
        <f>SUM(Tabela2[[#This Row],[Mg15]:[U]])</f>
        <v>1.002275716731081</v>
      </c>
    </row>
    <row r="448" spans="1:45" x14ac:dyDescent="0.25">
      <c r="B448" s="6" t="s">
        <v>503</v>
      </c>
      <c r="C448" s="6" t="s">
        <v>220</v>
      </c>
      <c r="D448" s="8"/>
      <c r="E448" s="8"/>
      <c r="F448" s="8"/>
      <c r="G448" s="8">
        <v>4.2999999999999997E-2</v>
      </c>
      <c r="H448" s="8">
        <v>0</v>
      </c>
      <c r="I448" s="8">
        <v>0</v>
      </c>
      <c r="J448" s="8">
        <v>0</v>
      </c>
      <c r="K448" s="8">
        <v>0</v>
      </c>
      <c r="L448" s="8">
        <v>8.0000000000000002E-3</v>
      </c>
      <c r="M448" s="8">
        <v>1.9E-2</v>
      </c>
      <c r="N448" s="8"/>
      <c r="O448" s="8">
        <v>1.2999999999999999E-2</v>
      </c>
      <c r="P448" s="8">
        <v>3.5000000000000003E-2</v>
      </c>
      <c r="Q448" s="8">
        <v>97.879000000000005</v>
      </c>
      <c r="R448" s="8">
        <v>1.0999999999999999E-2</v>
      </c>
      <c r="S448" s="8">
        <v>0</v>
      </c>
      <c r="T448" s="8">
        <v>0</v>
      </c>
      <c r="U448" s="8"/>
      <c r="V448" s="8"/>
      <c r="W448" s="8">
        <v>0</v>
      </c>
      <c r="X448" s="25">
        <v>98.498999999999995</v>
      </c>
      <c r="Y448" s="8"/>
      <c r="Z448" s="8"/>
      <c r="AA448" s="8">
        <v>1.6395909699205996E-3</v>
      </c>
      <c r="AB448" s="8">
        <v>0</v>
      </c>
      <c r="AC448" s="8">
        <v>0</v>
      </c>
      <c r="AD448" s="8">
        <v>0</v>
      </c>
      <c r="AE448" s="8">
        <v>0</v>
      </c>
      <c r="AF448" s="8">
        <v>0</v>
      </c>
      <c r="AG448" s="8">
        <v>1.7331412836961993E-4</v>
      </c>
      <c r="AH448" s="8">
        <v>4.0642480055841894E-4</v>
      </c>
      <c r="AI448" s="8">
        <v>0</v>
      </c>
      <c r="AJ448" s="8">
        <v>0</v>
      </c>
      <c r="AK448" s="8">
        <v>1.6213314301032061E-4</v>
      </c>
      <c r="AL448" s="8">
        <v>4.0471251950361032E-4</v>
      </c>
      <c r="AM448" s="8">
        <v>0.99809167759370854</v>
      </c>
      <c r="AN448" s="8">
        <v>1.0450693158193492E-4</v>
      </c>
      <c r="AO448" s="8">
        <v>0</v>
      </c>
      <c r="AP448" s="8">
        <v>0</v>
      </c>
      <c r="AQ448" s="8">
        <v>0</v>
      </c>
      <c r="AR448" s="8">
        <v>0</v>
      </c>
      <c r="AS448" s="8">
        <f>SUM(Tabela2[[#This Row],[Mg15]:[U]])</f>
        <v>1.000982360086653</v>
      </c>
    </row>
    <row r="449" spans="1:45" x14ac:dyDescent="0.25">
      <c r="B449" s="6"/>
      <c r="C449" s="6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25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>
        <f>SUM(Tabela2[[#This Row],[Mg15]:[U]])</f>
        <v>0</v>
      </c>
    </row>
    <row r="450" spans="1:45" x14ac:dyDescent="0.25">
      <c r="A450" s="8" t="s">
        <v>220</v>
      </c>
      <c r="B450" s="6"/>
      <c r="C450" s="6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25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>
        <f>SUM(Tabela2[[#This Row],[Mg15]:[U]])</f>
        <v>0</v>
      </c>
    </row>
    <row r="451" spans="1:45" s="13" customFormat="1" x14ac:dyDescent="0.25">
      <c r="B451" s="14" t="s">
        <v>49</v>
      </c>
      <c r="C451" s="14"/>
      <c r="D451" s="15"/>
      <c r="E451" s="15"/>
      <c r="F451" s="15"/>
      <c r="G451" s="15">
        <f>MIN(G188:G448)</f>
        <v>0</v>
      </c>
      <c r="H451" s="15">
        <f>MIN(H188:H448)</f>
        <v>0</v>
      </c>
      <c r="I451" s="15">
        <f>MIN(I188:I448)</f>
        <v>0</v>
      </c>
      <c r="J451" s="15">
        <f t="shared" ref="J451:Y451" si="16">MIN(J188:J448,J165:J187)</f>
        <v>0</v>
      </c>
      <c r="K451" s="15">
        <f t="shared" si="16"/>
        <v>0</v>
      </c>
      <c r="L451" s="15">
        <f t="shared" si="16"/>
        <v>0</v>
      </c>
      <c r="M451" s="15">
        <f t="shared" si="16"/>
        <v>0</v>
      </c>
      <c r="N451" s="15">
        <f t="shared" si="16"/>
        <v>0</v>
      </c>
      <c r="O451" s="15">
        <f t="shared" si="16"/>
        <v>0</v>
      </c>
      <c r="P451" s="15">
        <f t="shared" si="16"/>
        <v>0</v>
      </c>
      <c r="Q451" s="15">
        <f t="shared" si="16"/>
        <v>81.712999999999994</v>
      </c>
      <c r="R451" s="15">
        <f t="shared" si="16"/>
        <v>0</v>
      </c>
      <c r="S451" s="15">
        <f t="shared" si="16"/>
        <v>0</v>
      </c>
      <c r="T451" s="15">
        <f t="shared" si="16"/>
        <v>0</v>
      </c>
      <c r="U451" s="15">
        <f t="shared" si="16"/>
        <v>0</v>
      </c>
      <c r="V451" s="15">
        <f t="shared" si="16"/>
        <v>0</v>
      </c>
      <c r="W451" s="15">
        <f t="shared" si="16"/>
        <v>0</v>
      </c>
      <c r="X451" s="16">
        <f t="shared" si="16"/>
        <v>97.998999999999995</v>
      </c>
      <c r="Y451" s="15">
        <f t="shared" si="16"/>
        <v>0</v>
      </c>
      <c r="Z451" s="15">
        <f t="shared" ref="Z451:AR451" si="17">MIN(Z188:Z448,Z165:Z187)</f>
        <v>0</v>
      </c>
      <c r="AA451" s="15">
        <f t="shared" si="17"/>
        <v>0</v>
      </c>
      <c r="AB451" s="15">
        <f t="shared" si="17"/>
        <v>0</v>
      </c>
      <c r="AC451" s="15">
        <f t="shared" si="17"/>
        <v>0</v>
      </c>
      <c r="AD451" s="15">
        <f t="shared" si="17"/>
        <v>0</v>
      </c>
      <c r="AE451" s="15">
        <f t="shared" si="17"/>
        <v>0</v>
      </c>
      <c r="AF451" s="15">
        <f t="shared" si="17"/>
        <v>0</v>
      </c>
      <c r="AG451" s="15">
        <f t="shared" si="17"/>
        <v>0</v>
      </c>
      <c r="AH451" s="15">
        <f t="shared" si="17"/>
        <v>0</v>
      </c>
      <c r="AI451" s="15">
        <f t="shared" si="17"/>
        <v>0</v>
      </c>
      <c r="AJ451" s="15">
        <f t="shared" si="17"/>
        <v>0</v>
      </c>
      <c r="AK451" s="15">
        <f t="shared" si="17"/>
        <v>0</v>
      </c>
      <c r="AL451" s="15">
        <f t="shared" si="17"/>
        <v>0</v>
      </c>
      <c r="AM451" s="15">
        <f t="shared" si="17"/>
        <v>0.82851808279406147</v>
      </c>
      <c r="AN451" s="15">
        <f t="shared" si="17"/>
        <v>0</v>
      </c>
      <c r="AO451" s="15">
        <f t="shared" si="17"/>
        <v>0</v>
      </c>
      <c r="AP451" s="15">
        <f t="shared" si="17"/>
        <v>0</v>
      </c>
      <c r="AQ451" s="15">
        <f t="shared" si="17"/>
        <v>0</v>
      </c>
      <c r="AR451" s="15">
        <f t="shared" si="17"/>
        <v>0</v>
      </c>
      <c r="AS451" s="15">
        <f>SUM(Tabela2[[#This Row],[Mg15]:[U]])</f>
        <v>0.82851808279406147</v>
      </c>
    </row>
    <row r="452" spans="1:45" s="13" customFormat="1" ht="15" customHeight="1" x14ac:dyDescent="0.25">
      <c r="B452" s="14" t="s">
        <v>50</v>
      </c>
      <c r="C452" s="14"/>
      <c r="D452" s="15"/>
      <c r="E452" s="15"/>
      <c r="F452" s="15"/>
      <c r="G452" s="15">
        <f t="shared" ref="G452:Y452" si="18">MAX(G188:G448,G165:G187)</f>
        <v>9.6000000000000002E-2</v>
      </c>
      <c r="H452" s="15">
        <f t="shared" si="18"/>
        <v>0.66600000000000004</v>
      </c>
      <c r="I452" s="15">
        <f t="shared" si="18"/>
        <v>0.84699999999999998</v>
      </c>
      <c r="J452" s="15">
        <f t="shared" si="18"/>
        <v>3.6999999999999998E-2</v>
      </c>
      <c r="K452" s="15">
        <f t="shared" si="18"/>
        <v>0.64700000000000002</v>
      </c>
      <c r="L452" s="15">
        <f t="shared" si="18"/>
        <v>0.432</v>
      </c>
      <c r="M452" s="15">
        <f t="shared" si="18"/>
        <v>2.4870000000000001</v>
      </c>
      <c r="N452" s="15">
        <f t="shared" si="18"/>
        <v>0.12</v>
      </c>
      <c r="O452" s="15">
        <f t="shared" si="18"/>
        <v>0.32500000000000001</v>
      </c>
      <c r="P452" s="15">
        <f t="shared" si="18"/>
        <v>2.613</v>
      </c>
      <c r="Q452" s="15">
        <f t="shared" si="18"/>
        <v>101.81</v>
      </c>
      <c r="R452" s="15">
        <f t="shared" si="18"/>
        <v>9.2999999999999999E-2</v>
      </c>
      <c r="S452" s="15">
        <f t="shared" si="18"/>
        <v>14.24</v>
      </c>
      <c r="T452" s="15">
        <f t="shared" si="18"/>
        <v>0.13</v>
      </c>
      <c r="U452" s="15">
        <f t="shared" si="18"/>
        <v>0</v>
      </c>
      <c r="V452" s="15">
        <f t="shared" si="18"/>
        <v>0</v>
      </c>
      <c r="W452" s="15">
        <f t="shared" si="18"/>
        <v>0.11899999999999999</v>
      </c>
      <c r="X452" s="16">
        <f t="shared" si="18"/>
        <v>103.47038219999999</v>
      </c>
      <c r="Y452" s="15">
        <f t="shared" si="18"/>
        <v>0</v>
      </c>
      <c r="Z452" s="15">
        <f t="shared" ref="Z452:AR452" si="19">MAX(Z188:Z448,Z165:Z187)</f>
        <v>0</v>
      </c>
      <c r="AA452" s="15">
        <f t="shared" si="19"/>
        <v>6.7325105669987853E-3</v>
      </c>
      <c r="AB452" s="15">
        <f t="shared" si="19"/>
        <v>1.9367273169665668E-2</v>
      </c>
      <c r="AC452" s="15">
        <f t="shared" si="19"/>
        <v>0</v>
      </c>
      <c r="AD452" s="15">
        <f t="shared" si="19"/>
        <v>3.056302752756487E-2</v>
      </c>
      <c r="AE452" s="15">
        <f t="shared" si="19"/>
        <v>8.0636917938039002E-4</v>
      </c>
      <c r="AF452" s="15">
        <f t="shared" si="19"/>
        <v>3.2984804209683166E-2</v>
      </c>
      <c r="AG452" s="15">
        <f t="shared" si="19"/>
        <v>1.1303145537150559E-2</v>
      </c>
      <c r="AH452" s="15">
        <f t="shared" si="19"/>
        <v>6.7483510030296748E-2</v>
      </c>
      <c r="AI452" s="15">
        <f t="shared" si="19"/>
        <v>0</v>
      </c>
      <c r="AJ452" s="15">
        <f t="shared" si="19"/>
        <v>2.2020595546397991E-3</v>
      </c>
      <c r="AK452" s="15">
        <f t="shared" si="19"/>
        <v>7.8514031677042531E-3</v>
      </c>
      <c r="AL452" s="15">
        <f t="shared" si="19"/>
        <v>8.7009489165776152E-2</v>
      </c>
      <c r="AM452" s="15">
        <f t="shared" si="19"/>
        <v>2.9888462052627167</v>
      </c>
      <c r="AN452" s="15">
        <f t="shared" si="19"/>
        <v>8.6636944595729125E-4</v>
      </c>
      <c r="AO452" s="15">
        <f t="shared" si="19"/>
        <v>0.11392665731173317</v>
      </c>
      <c r="AP452" s="15">
        <f t="shared" si="19"/>
        <v>2.0603748902379634E-3</v>
      </c>
      <c r="AQ452" s="15">
        <f t="shared" si="19"/>
        <v>0</v>
      </c>
      <c r="AR452" s="15">
        <f t="shared" si="19"/>
        <v>0</v>
      </c>
      <c r="AS452" s="15">
        <f>SUM(Tabela2[[#This Row],[Mg15]:[U]])</f>
        <v>3.3720031990195056</v>
      </c>
    </row>
    <row r="453" spans="1:45" s="17" customFormat="1" x14ac:dyDescent="0.25">
      <c r="B453" s="18" t="s">
        <v>51</v>
      </c>
      <c r="C453" s="18"/>
      <c r="D453" s="19"/>
      <c r="E453" s="19"/>
      <c r="F453" s="19"/>
      <c r="G453" s="19">
        <f t="shared" ref="G453:Y453" si="20">AVERAGE(G188:G448,G165:G187)</f>
        <v>2.5764084507042241E-2</v>
      </c>
      <c r="H453" s="19">
        <f t="shared" si="20"/>
        <v>2.1517605633802821E-2</v>
      </c>
      <c r="I453" s="19">
        <f t="shared" si="20"/>
        <v>3.8239063380281692E-2</v>
      </c>
      <c r="J453" s="19">
        <f t="shared" si="20"/>
        <v>9.1380952380952282E-3</v>
      </c>
      <c r="K453" s="19">
        <f t="shared" si="20"/>
        <v>6.5904929577464813E-2</v>
      </c>
      <c r="L453" s="19">
        <f t="shared" si="20"/>
        <v>4.9823943661971813E-2</v>
      </c>
      <c r="M453" s="19">
        <f t="shared" si="20"/>
        <v>0.28620070422535199</v>
      </c>
      <c r="N453" s="19">
        <f t="shared" si="20"/>
        <v>5.3153846153846142E-2</v>
      </c>
      <c r="O453" s="19">
        <f t="shared" si="20"/>
        <v>6.8584507042253509E-2</v>
      </c>
      <c r="P453" s="19">
        <f t="shared" si="20"/>
        <v>0.50960563380281698</v>
      </c>
      <c r="Q453" s="19">
        <f t="shared" si="20"/>
        <v>97.950669014084568</v>
      </c>
      <c r="R453" s="19">
        <f t="shared" si="20"/>
        <v>4.3476190476190489E-3</v>
      </c>
      <c r="S453" s="19">
        <f t="shared" si="20"/>
        <v>1.4099225352112685</v>
      </c>
      <c r="T453" s="19">
        <f t="shared" si="20"/>
        <v>1.4314789999999994E-2</v>
      </c>
      <c r="U453" s="19" t="e">
        <f t="shared" si="20"/>
        <v>#DIV/0!</v>
      </c>
      <c r="V453" s="19" t="e">
        <f t="shared" si="20"/>
        <v>#DIV/0!</v>
      </c>
      <c r="W453" s="19">
        <f t="shared" si="20"/>
        <v>4.380435676190475E-2</v>
      </c>
      <c r="X453" s="16">
        <f t="shared" si="20"/>
        <v>100.6305101901409</v>
      </c>
      <c r="Y453" s="19" t="e">
        <f t="shared" si="20"/>
        <v>#DIV/0!</v>
      </c>
      <c r="Z453" s="19" t="e">
        <f t="shared" ref="Z453:AR453" si="21">AVERAGE(Z188:Z448,Z165:Z187)</f>
        <v>#DIV/0!</v>
      </c>
      <c r="AA453" s="19">
        <f t="shared" si="21"/>
        <v>1.3148956998686307E-3</v>
      </c>
      <c r="AB453" s="19">
        <f t="shared" si="21"/>
        <v>7.5962814397237345E-4</v>
      </c>
      <c r="AC453" s="19">
        <f t="shared" si="21"/>
        <v>0</v>
      </c>
      <c r="AD453" s="19">
        <f t="shared" si="21"/>
        <v>2.4904740861668578E-3</v>
      </c>
      <c r="AE453" s="19">
        <f t="shared" si="21"/>
        <v>1.4688696081611614E-4</v>
      </c>
      <c r="AF453" s="19">
        <f t="shared" si="21"/>
        <v>1.9989000517306038E-3</v>
      </c>
      <c r="AG453" s="19">
        <f t="shared" si="21"/>
        <v>1.3503337277997701E-3</v>
      </c>
      <c r="AH453" s="19">
        <f t="shared" si="21"/>
        <v>8.8633428715922131E-3</v>
      </c>
      <c r="AI453" s="19">
        <f t="shared" si="21"/>
        <v>0</v>
      </c>
      <c r="AJ453" s="19">
        <f t="shared" si="21"/>
        <v>4.4601997856214008E-5</v>
      </c>
      <c r="AK453" s="19">
        <f t="shared" si="21"/>
        <v>1.2038999217022825E-3</v>
      </c>
      <c r="AL453" s="19">
        <f t="shared" si="21"/>
        <v>8.2420043295785284E-3</v>
      </c>
      <c r="AM453" s="19">
        <f t="shared" si="21"/>
        <v>1.4826564505722717</v>
      </c>
      <c r="AN453" s="19">
        <f t="shared" si="21"/>
        <v>2.9825788473565813E-5</v>
      </c>
      <c r="AO453" s="19">
        <f t="shared" si="21"/>
        <v>1.3604300782503369E-2</v>
      </c>
      <c r="AP453" s="19">
        <f t="shared" si="21"/>
        <v>1.404239144982358E-4</v>
      </c>
      <c r="AQ453" s="19">
        <f t="shared" si="21"/>
        <v>0</v>
      </c>
      <c r="AR453" s="19">
        <f t="shared" si="21"/>
        <v>0</v>
      </c>
      <c r="AS453" s="15">
        <f>SUM(Tabela2[[#This Row],[Mg15]:[U]])</f>
        <v>1.5228459688488305</v>
      </c>
    </row>
    <row r="454" spans="1:45" s="17" customFormat="1" x14ac:dyDescent="0.25">
      <c r="B454" s="18" t="s">
        <v>52</v>
      </c>
      <c r="C454" s="18"/>
      <c r="D454" s="19"/>
      <c r="E454" s="19"/>
      <c r="F454" s="19"/>
      <c r="G454" s="19">
        <f t="shared" ref="G454:Y454" si="22">_xlfn.STDEV.P(G188:G448,G165:G187)</f>
        <v>2.4983599808136935E-2</v>
      </c>
      <c r="H454" s="19">
        <f t="shared" si="22"/>
        <v>5.6699818415507419E-2</v>
      </c>
      <c r="I454" s="19">
        <f t="shared" si="22"/>
        <v>7.9596858781875918E-2</v>
      </c>
      <c r="J454" s="19">
        <f t="shared" si="22"/>
        <v>1.0901506064169319E-2</v>
      </c>
      <c r="K454" s="19">
        <f t="shared" si="22"/>
        <v>0.13834347479354711</v>
      </c>
      <c r="L454" s="19">
        <f t="shared" si="22"/>
        <v>7.8992048030502166E-2</v>
      </c>
      <c r="M454" s="19">
        <f t="shared" si="22"/>
        <v>0.3430483867230788</v>
      </c>
      <c r="N454" s="19">
        <f t="shared" si="22"/>
        <v>4.0490922351798943E-2</v>
      </c>
      <c r="O454" s="19">
        <f t="shared" si="22"/>
        <v>6.870863600288328E-2</v>
      </c>
      <c r="P454" s="19">
        <f t="shared" si="22"/>
        <v>0.58620426134974346</v>
      </c>
      <c r="Q454" s="19">
        <f t="shared" si="22"/>
        <v>2.8186459870490079</v>
      </c>
      <c r="R454" s="19">
        <f t="shared" si="22"/>
        <v>1.3835706705671072E-2</v>
      </c>
      <c r="S454" s="19">
        <f t="shared" si="22"/>
        <v>1.9253843244443711</v>
      </c>
      <c r="T454" s="19">
        <f t="shared" si="22"/>
        <v>2.5250966164524408E-2</v>
      </c>
      <c r="U454" s="19" t="e">
        <f t="shared" si="22"/>
        <v>#DIV/0!</v>
      </c>
      <c r="V454" s="19" t="e">
        <f t="shared" si="22"/>
        <v>#DIV/0!</v>
      </c>
      <c r="W454" s="19">
        <f t="shared" si="22"/>
        <v>2.6635645410233909E-2</v>
      </c>
      <c r="X454" s="16">
        <f t="shared" si="22"/>
        <v>0.79698930741456553</v>
      </c>
      <c r="Y454" s="19" t="e">
        <f t="shared" si="22"/>
        <v>#DIV/0!</v>
      </c>
      <c r="Z454" s="19" t="e">
        <f t="shared" ref="Z454:AR454" si="23">_xlfn.STDEV.P(Z188:Z448,Z165:Z187)</f>
        <v>#DIV/0!</v>
      </c>
      <c r="AA454" s="19">
        <f t="shared" si="23"/>
        <v>1.3176682719251121E-3</v>
      </c>
      <c r="AB454" s="19">
        <f t="shared" si="23"/>
        <v>1.8169959561072011E-3</v>
      </c>
      <c r="AC454" s="19">
        <f t="shared" si="23"/>
        <v>0</v>
      </c>
      <c r="AD454" s="19">
        <f t="shared" si="23"/>
        <v>4.6593436809465863E-3</v>
      </c>
      <c r="AE454" s="19">
        <f t="shared" si="23"/>
        <v>2.2176577140127106E-4</v>
      </c>
      <c r="AF454" s="19">
        <f t="shared" si="23"/>
        <v>4.2907185375676699E-3</v>
      </c>
      <c r="AG454" s="19">
        <f t="shared" si="23"/>
        <v>1.9739860443514544E-3</v>
      </c>
      <c r="AH454" s="19">
        <f t="shared" si="23"/>
        <v>1.1123301777543761E-2</v>
      </c>
      <c r="AI454" s="19">
        <f t="shared" si="23"/>
        <v>0</v>
      </c>
      <c r="AJ454" s="19">
        <f t="shared" si="23"/>
        <v>2.5812083069555859E-4</v>
      </c>
      <c r="AK454" s="19">
        <f t="shared" si="23"/>
        <v>1.391981732652117E-3</v>
      </c>
      <c r="AL454" s="19">
        <f t="shared" si="23"/>
        <v>1.2191575893205069E-2</v>
      </c>
      <c r="AM454" s="19">
        <f t="shared" si="23"/>
        <v>0.86060275084281912</v>
      </c>
      <c r="AN454" s="19">
        <f t="shared" si="23"/>
        <v>1.117570459135926E-4</v>
      </c>
      <c r="AO454" s="19">
        <f t="shared" si="23"/>
        <v>1.7610013308738227E-2</v>
      </c>
      <c r="AP454" s="19">
        <f t="shared" si="23"/>
        <v>2.8320032544874797E-4</v>
      </c>
      <c r="AQ454" s="19">
        <f t="shared" si="23"/>
        <v>0</v>
      </c>
      <c r="AR454" s="19">
        <f t="shared" si="23"/>
        <v>0</v>
      </c>
      <c r="AS454" s="15">
        <f>SUM(Tabela2[[#This Row],[Mg15]:[U]])</f>
        <v>0.91785318001931548</v>
      </c>
    </row>
    <row r="455" spans="1:45" x14ac:dyDescent="0.25">
      <c r="B455" s="6"/>
      <c r="C455" s="6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25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>
        <f>SUM(Tabela2[[#This Row],[Mg15]:[U]])</f>
        <v>0</v>
      </c>
    </row>
    <row r="456" spans="1:45" x14ac:dyDescent="0.25">
      <c r="B456" s="6"/>
      <c r="C456" s="6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25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>
        <f>SUM(Tabela2[[#This Row],[Mg15]:[U]])</f>
        <v>0</v>
      </c>
    </row>
    <row r="457" spans="1:45" x14ac:dyDescent="0.25">
      <c r="B457" s="6" t="s">
        <v>504</v>
      </c>
      <c r="C457" s="29" t="s">
        <v>505</v>
      </c>
      <c r="D457" s="8"/>
      <c r="E457" s="8"/>
      <c r="F457" s="8"/>
      <c r="G457" s="8">
        <v>0.06</v>
      </c>
      <c r="H457" s="8">
        <v>0</v>
      </c>
      <c r="I457" s="8">
        <v>0</v>
      </c>
      <c r="J457" s="8">
        <v>0</v>
      </c>
      <c r="K457" s="8">
        <v>0.53100000000000003</v>
      </c>
      <c r="L457" s="8">
        <v>0</v>
      </c>
      <c r="M457" s="8">
        <v>0</v>
      </c>
      <c r="N457" s="8">
        <v>0</v>
      </c>
      <c r="O457" s="8">
        <v>0.04</v>
      </c>
      <c r="P457" s="8">
        <v>1E-3</v>
      </c>
      <c r="Q457" s="8">
        <v>100.125</v>
      </c>
      <c r="R457" s="8">
        <v>0</v>
      </c>
      <c r="S457" s="8">
        <v>0</v>
      </c>
      <c r="T457" s="8">
        <v>0.05</v>
      </c>
      <c r="U457" s="8"/>
      <c r="V457" s="8"/>
      <c r="W457" s="8"/>
      <c r="X457" s="31">
        <f>SUM(Tabela2[[#This Row],[K2O   ]:[In2O3]])</f>
        <v>100.807</v>
      </c>
      <c r="Y457" s="8"/>
      <c r="Z457" s="8"/>
      <c r="AA457" s="8">
        <v>2.2139298768626436E-3</v>
      </c>
      <c r="AB457" s="8">
        <v>0</v>
      </c>
      <c r="AC457" s="8">
        <v>0</v>
      </c>
      <c r="AD457" s="8">
        <v>0</v>
      </c>
      <c r="AE457" s="8">
        <v>0</v>
      </c>
      <c r="AF457" s="8">
        <v>9.8877788823482828E-3</v>
      </c>
      <c r="AG457" s="8">
        <v>0</v>
      </c>
      <c r="AH457" s="8">
        <v>0</v>
      </c>
      <c r="AI457" s="8">
        <v>0</v>
      </c>
      <c r="AJ457" s="8">
        <v>0</v>
      </c>
      <c r="AK457" s="8">
        <v>4.8276301317084575E-4</v>
      </c>
      <c r="AL457" s="8">
        <v>1.1189846870060095E-5</v>
      </c>
      <c r="AM457" s="8">
        <v>0.98802739923154248</v>
      </c>
      <c r="AN457" s="8">
        <v>0</v>
      </c>
      <c r="AO457" s="8">
        <v>0</v>
      </c>
      <c r="AP457" s="8">
        <v>3.2073775061308105E-4</v>
      </c>
      <c r="AQ457" s="8">
        <v>0</v>
      </c>
      <c r="AR457" s="8">
        <v>0</v>
      </c>
      <c r="AS457" s="8">
        <f>SUM(Tabela2[[#This Row],[Mg15]:[U]])</f>
        <v>1.0009437986014074</v>
      </c>
    </row>
    <row r="458" spans="1:45" x14ac:dyDescent="0.25">
      <c r="B458" s="6" t="s">
        <v>506</v>
      </c>
      <c r="C458" s="29" t="s">
        <v>505</v>
      </c>
      <c r="D458" s="8"/>
      <c r="E458" s="8"/>
      <c r="F458" s="8"/>
      <c r="G458" s="8">
        <v>3.4000000000000002E-2</v>
      </c>
      <c r="H458" s="8">
        <v>0</v>
      </c>
      <c r="I458" s="8">
        <v>0</v>
      </c>
      <c r="J458" s="8">
        <v>1.9E-2</v>
      </c>
      <c r="K458" s="8">
        <v>0.502</v>
      </c>
      <c r="L458" s="8">
        <v>2.7E-2</v>
      </c>
      <c r="M458" s="8">
        <v>8.7999999999999995E-2</v>
      </c>
      <c r="N458" s="8">
        <v>0</v>
      </c>
      <c r="O458" s="8">
        <v>2.8000000000000001E-2</v>
      </c>
      <c r="P458" s="8">
        <v>2.9000000000000001E-2</v>
      </c>
      <c r="Q458" s="8">
        <v>99.138999999999996</v>
      </c>
      <c r="R458" s="8">
        <v>0</v>
      </c>
      <c r="S458" s="8">
        <v>0</v>
      </c>
      <c r="T458" s="8">
        <v>0</v>
      </c>
      <c r="U458" s="8"/>
      <c r="V458" s="8"/>
      <c r="W458" s="8"/>
      <c r="X458" s="31">
        <f>SUM(Tabela2[[#This Row],[K2O   ]:[In2O3]])</f>
        <v>99.866</v>
      </c>
      <c r="Y458" s="8"/>
      <c r="Z458" s="8"/>
      <c r="AA458" s="8">
        <v>1.2665706589851211E-3</v>
      </c>
      <c r="AB458" s="8">
        <v>0</v>
      </c>
      <c r="AC458" s="8">
        <v>0</v>
      </c>
      <c r="AD458" s="8">
        <v>0</v>
      </c>
      <c r="AE458" s="8">
        <v>4.1370496107878294E-4</v>
      </c>
      <c r="AF458" s="8">
        <v>9.4372581972935916E-3</v>
      </c>
      <c r="AG458" s="8">
        <v>5.7146704173282855E-4</v>
      </c>
      <c r="AH458" s="8">
        <v>1.8390465248853125E-3</v>
      </c>
      <c r="AI458" s="8">
        <v>0</v>
      </c>
      <c r="AJ458" s="8">
        <v>0</v>
      </c>
      <c r="AK458" s="8">
        <v>3.411692844429663E-4</v>
      </c>
      <c r="AL458" s="8">
        <v>3.2761217770094133E-4</v>
      </c>
      <c r="AM458" s="8">
        <v>0.98766323646252652</v>
      </c>
      <c r="AN458" s="8">
        <v>0</v>
      </c>
      <c r="AO458" s="8">
        <v>0</v>
      </c>
      <c r="AP458" s="8">
        <v>0</v>
      </c>
      <c r="AQ458" s="8">
        <v>0</v>
      </c>
      <c r="AR458" s="8">
        <v>0</v>
      </c>
      <c r="AS458" s="8">
        <f>SUM(Tabela2[[#This Row],[Mg15]:[U]])</f>
        <v>1.001860065308646</v>
      </c>
    </row>
    <row r="459" spans="1:45" x14ac:dyDescent="0.25">
      <c r="B459" s="6" t="s">
        <v>507</v>
      </c>
      <c r="C459" s="29" t="s">
        <v>505</v>
      </c>
      <c r="D459" s="8"/>
      <c r="E459" s="8"/>
      <c r="F459" s="8"/>
      <c r="G459" s="8">
        <v>2.8000000000000001E-2</v>
      </c>
      <c r="H459" s="8">
        <v>0</v>
      </c>
      <c r="I459" s="8">
        <v>0</v>
      </c>
      <c r="J459" s="8">
        <v>1.2999999999999999E-2</v>
      </c>
      <c r="K459" s="8">
        <v>0.433</v>
      </c>
      <c r="L459" s="8">
        <v>2E-3</v>
      </c>
      <c r="M459" s="8">
        <v>9.5000000000000001E-2</v>
      </c>
      <c r="N459" s="8">
        <v>0</v>
      </c>
      <c r="O459" s="8">
        <v>3.2000000000000001E-2</v>
      </c>
      <c r="P459" s="8">
        <v>0.24199999999999999</v>
      </c>
      <c r="Q459" s="8">
        <v>100.40300000000001</v>
      </c>
      <c r="R459" s="8">
        <v>0</v>
      </c>
      <c r="S459" s="8">
        <v>0.30499999999999999</v>
      </c>
      <c r="T459" s="8">
        <v>0</v>
      </c>
      <c r="U459" s="8"/>
      <c r="V459" s="8"/>
      <c r="W459" s="8"/>
      <c r="X459" s="31">
        <f>SUM(Tabela2[[#This Row],[K2O   ]:[In2O3]])</f>
        <v>101.55300000000001</v>
      </c>
      <c r="Y459" s="8"/>
      <c r="Z459" s="8"/>
      <c r="AA459" s="8">
        <v>1.0260852235009995E-3</v>
      </c>
      <c r="AB459" s="8">
        <v>0</v>
      </c>
      <c r="AC459" s="8">
        <v>0</v>
      </c>
      <c r="AD459" s="8">
        <v>0</v>
      </c>
      <c r="AE459" s="8">
        <v>2.7845522810217917E-4</v>
      </c>
      <c r="AF459" s="8">
        <v>8.0076468629420097E-3</v>
      </c>
      <c r="AG459" s="8">
        <v>4.1642070581717343E-5</v>
      </c>
      <c r="AH459" s="8">
        <v>1.9530283411079066E-3</v>
      </c>
      <c r="AI459" s="8">
        <v>0</v>
      </c>
      <c r="AJ459" s="8">
        <v>0</v>
      </c>
      <c r="AK459" s="8">
        <v>3.8356305379545888E-4</v>
      </c>
      <c r="AL459" s="8">
        <v>2.6893808043826515E-3</v>
      </c>
      <c r="AM459" s="8">
        <v>0.98397924985327545</v>
      </c>
      <c r="AN459" s="8">
        <v>0</v>
      </c>
      <c r="AO459" s="8">
        <v>2.038875988669493E-3</v>
      </c>
      <c r="AP459" s="8">
        <v>0</v>
      </c>
      <c r="AQ459" s="8">
        <v>0</v>
      </c>
      <c r="AR459" s="8">
        <v>0</v>
      </c>
      <c r="AS459" s="8">
        <f>SUM(Tabela2[[#This Row],[Mg15]:[U]])</f>
        <v>1.0003979274263579</v>
      </c>
    </row>
    <row r="460" spans="1:45" x14ac:dyDescent="0.25">
      <c r="B460" s="6" t="s">
        <v>508</v>
      </c>
      <c r="C460" s="29" t="s">
        <v>505</v>
      </c>
      <c r="D460" s="8"/>
      <c r="E460" s="8"/>
      <c r="F460" s="8"/>
      <c r="G460" s="8">
        <v>3.3000000000000002E-2</v>
      </c>
      <c r="H460" s="8">
        <v>0</v>
      </c>
      <c r="I460" s="8">
        <v>5.0000000000000001E-3</v>
      </c>
      <c r="J460" s="8">
        <v>0</v>
      </c>
      <c r="K460" s="8">
        <v>0.45400000000000001</v>
      </c>
      <c r="L460" s="8">
        <v>4.8000000000000001E-2</v>
      </c>
      <c r="M460" s="8">
        <v>3.1E-2</v>
      </c>
      <c r="N460" s="8">
        <v>0</v>
      </c>
      <c r="O460" s="8">
        <v>4.2000000000000003E-2</v>
      </c>
      <c r="P460" s="8">
        <v>5.8999999999999997E-2</v>
      </c>
      <c r="Q460" s="8">
        <v>99.658000000000001</v>
      </c>
      <c r="R460" s="8">
        <v>0</v>
      </c>
      <c r="S460" s="8">
        <v>0</v>
      </c>
      <c r="T460" s="8">
        <v>0</v>
      </c>
      <c r="U460" s="8"/>
      <c r="V460" s="8"/>
      <c r="W460" s="8"/>
      <c r="X460" s="31">
        <f>SUM(Tabela2[[#This Row],[K2O   ]:[In2O3]])</f>
        <v>100.33</v>
      </c>
      <c r="Y460" s="8"/>
      <c r="Z460" s="8"/>
      <c r="AA460" s="8">
        <v>1.2241441098074096E-3</v>
      </c>
      <c r="AB460" s="8">
        <v>0</v>
      </c>
      <c r="AC460" s="8">
        <v>0</v>
      </c>
      <c r="AD460" s="8">
        <v>1.3330707595411622E-4</v>
      </c>
      <c r="AE460" s="8">
        <v>0</v>
      </c>
      <c r="AF460" s="8">
        <v>8.4989656558468046E-3</v>
      </c>
      <c r="AG460" s="8">
        <v>1.0116650877776869E-3</v>
      </c>
      <c r="AH460" s="8">
        <v>6.4511900956620177E-4</v>
      </c>
      <c r="AI460" s="8">
        <v>0</v>
      </c>
      <c r="AJ460" s="8">
        <v>0</v>
      </c>
      <c r="AK460" s="8">
        <v>5.0959984237753568E-4</v>
      </c>
      <c r="AL460" s="8">
        <v>6.6371579289707357E-4</v>
      </c>
      <c r="AM460" s="8">
        <v>0.98865467211910163</v>
      </c>
      <c r="AN460" s="8">
        <v>0</v>
      </c>
      <c r="AO460" s="8">
        <v>0</v>
      </c>
      <c r="AP460" s="8">
        <v>0</v>
      </c>
      <c r="AQ460" s="8">
        <v>0</v>
      </c>
      <c r="AR460" s="8">
        <v>0</v>
      </c>
      <c r="AS460" s="8">
        <f>SUM(Tabela2[[#This Row],[Mg15]:[U]])</f>
        <v>1.0013411886933286</v>
      </c>
    </row>
    <row r="461" spans="1:45" x14ac:dyDescent="0.25">
      <c r="B461" s="6" t="s">
        <v>509</v>
      </c>
      <c r="C461" s="29" t="s">
        <v>505</v>
      </c>
      <c r="D461" s="8"/>
      <c r="E461" s="8"/>
      <c r="F461" s="8"/>
      <c r="G461" s="8">
        <v>6.0999999999999999E-2</v>
      </c>
      <c r="H461" s="8">
        <v>0</v>
      </c>
      <c r="I461" s="8">
        <v>0</v>
      </c>
      <c r="J461" s="8">
        <v>8.0000000000000002E-3</v>
      </c>
      <c r="K461" s="8">
        <v>0.47399999999999998</v>
      </c>
      <c r="L461" s="8">
        <v>1.9E-2</v>
      </c>
      <c r="M461" s="8">
        <v>0.10299999999999999</v>
      </c>
      <c r="N461" s="8">
        <v>0</v>
      </c>
      <c r="O461" s="8">
        <v>4.8000000000000001E-2</v>
      </c>
      <c r="P461" s="8">
        <v>0.42299999999999999</v>
      </c>
      <c r="Q461" s="8">
        <v>99.052000000000007</v>
      </c>
      <c r="R461" s="8">
        <v>0</v>
      </c>
      <c r="S461" s="8">
        <v>0</v>
      </c>
      <c r="T461" s="8">
        <v>1E-3</v>
      </c>
      <c r="U461" s="8"/>
      <c r="V461" s="8"/>
      <c r="W461" s="8"/>
      <c r="X461" s="31">
        <f>SUM(Tabela2[[#This Row],[K2O   ]:[In2O3]])</f>
        <v>100.18900000000001</v>
      </c>
      <c r="Y461" s="8"/>
      <c r="Z461" s="8"/>
      <c r="AA461" s="8">
        <v>2.2614778093975091E-3</v>
      </c>
      <c r="AB461" s="8">
        <v>0</v>
      </c>
      <c r="AC461" s="8">
        <v>0</v>
      </c>
      <c r="AD461" s="8">
        <v>0</v>
      </c>
      <c r="AE461" s="8">
        <v>1.7335609060125683E-4</v>
      </c>
      <c r="AF461" s="8">
        <v>8.8681381765436888E-3</v>
      </c>
      <c r="AG461" s="8">
        <v>4.0021468007124484E-4</v>
      </c>
      <c r="AH461" s="8">
        <v>2.1421962684136189E-3</v>
      </c>
      <c r="AI461" s="8">
        <v>0</v>
      </c>
      <c r="AJ461" s="8">
        <v>0</v>
      </c>
      <c r="AK461" s="8">
        <v>5.8205646881986527E-4</v>
      </c>
      <c r="AL461" s="8">
        <v>4.7556993986505652E-3</v>
      </c>
      <c r="AM461" s="8">
        <v>0.98206355200276285</v>
      </c>
      <c r="AN461" s="8">
        <v>0</v>
      </c>
      <c r="AO461" s="8">
        <v>0</v>
      </c>
      <c r="AP461" s="8">
        <v>6.4451044455156392E-6</v>
      </c>
      <c r="AQ461" s="8">
        <v>0</v>
      </c>
      <c r="AR461" s="8">
        <v>0</v>
      </c>
      <c r="AS461" s="8">
        <f>SUM(Tabela2[[#This Row],[Mg15]:[U]])</f>
        <v>1.0012531359997061</v>
      </c>
    </row>
    <row r="462" spans="1:45" x14ac:dyDescent="0.25">
      <c r="B462" s="6" t="s">
        <v>510</v>
      </c>
      <c r="C462" s="29" t="s">
        <v>505</v>
      </c>
      <c r="D462" s="8"/>
      <c r="E462" s="8"/>
      <c r="F462" s="8"/>
      <c r="G462" s="8">
        <v>6.3E-2</v>
      </c>
      <c r="H462" s="8">
        <v>1.2999999999999999E-2</v>
      </c>
      <c r="I462" s="8">
        <v>0</v>
      </c>
      <c r="J462" s="8">
        <v>1.2E-2</v>
      </c>
      <c r="K462" s="8">
        <v>0.46200000000000002</v>
      </c>
      <c r="L462" s="8">
        <v>0</v>
      </c>
      <c r="M462" s="8">
        <v>0.114</v>
      </c>
      <c r="N462" s="8">
        <v>0</v>
      </c>
      <c r="O462" s="8">
        <v>5.5E-2</v>
      </c>
      <c r="P462" s="8">
        <v>0.39200000000000002</v>
      </c>
      <c r="Q462" s="8">
        <v>98.7</v>
      </c>
      <c r="R462" s="8">
        <v>0</v>
      </c>
      <c r="S462" s="8">
        <v>4.8000000000000001E-2</v>
      </c>
      <c r="T462" s="8">
        <v>0</v>
      </c>
      <c r="U462" s="8"/>
      <c r="V462" s="8"/>
      <c r="W462" s="8"/>
      <c r="X462" s="31">
        <f>SUM(Tabela2[[#This Row],[K2O   ]:[In2O3]])</f>
        <v>99.859000000000009</v>
      </c>
      <c r="Y462" s="8"/>
      <c r="Z462" s="8"/>
      <c r="AA462" s="8">
        <v>2.3435152364987776E-3</v>
      </c>
      <c r="AB462" s="8">
        <v>3.8231186672335431E-4</v>
      </c>
      <c r="AC462" s="8">
        <v>0</v>
      </c>
      <c r="AD462" s="8">
        <v>0</v>
      </c>
      <c r="AE462" s="8">
        <v>2.6091262848564653E-4</v>
      </c>
      <c r="AF462" s="8">
        <v>8.6728297592324009E-3</v>
      </c>
      <c r="AG462" s="8">
        <v>0</v>
      </c>
      <c r="AH462" s="8">
        <v>2.37898454949451E-3</v>
      </c>
      <c r="AI462" s="8">
        <v>0</v>
      </c>
      <c r="AJ462" s="8">
        <v>0</v>
      </c>
      <c r="AK462" s="8">
        <v>6.6919287566225667E-4</v>
      </c>
      <c r="AL462" s="8">
        <v>4.4220620440763641E-3</v>
      </c>
      <c r="AM462" s="8">
        <v>0.98187959128315494</v>
      </c>
      <c r="AN462" s="8">
        <v>0</v>
      </c>
      <c r="AO462" s="8">
        <v>3.2571220996115526E-4</v>
      </c>
      <c r="AP462" s="8">
        <v>0</v>
      </c>
      <c r="AQ462" s="8">
        <v>0</v>
      </c>
      <c r="AR462" s="8">
        <v>0</v>
      </c>
      <c r="AS462" s="8">
        <f>SUM(Tabela2[[#This Row],[Mg15]:[U]])</f>
        <v>1.0013351124532894</v>
      </c>
    </row>
    <row r="463" spans="1:45" x14ac:dyDescent="0.25">
      <c r="B463" s="6" t="s">
        <v>511</v>
      </c>
      <c r="C463" s="29" t="s">
        <v>505</v>
      </c>
      <c r="D463" s="8"/>
      <c r="E463" s="8"/>
      <c r="F463" s="8"/>
      <c r="G463" s="8">
        <v>5.5E-2</v>
      </c>
      <c r="H463" s="8">
        <v>0</v>
      </c>
      <c r="I463" s="8">
        <v>0</v>
      </c>
      <c r="J463" s="8">
        <v>1.2999999999999999E-2</v>
      </c>
      <c r="K463" s="8">
        <v>0.47399999999999998</v>
      </c>
      <c r="L463" s="8">
        <v>0</v>
      </c>
      <c r="M463" s="8">
        <v>9.5000000000000001E-2</v>
      </c>
      <c r="N463" s="8">
        <v>0</v>
      </c>
      <c r="O463" s="8">
        <v>7.0999999999999994E-2</v>
      </c>
      <c r="P463" s="8">
        <v>0.29699999999999999</v>
      </c>
      <c r="Q463" s="8">
        <v>98.349000000000004</v>
      </c>
      <c r="R463" s="8">
        <v>0</v>
      </c>
      <c r="S463" s="8">
        <v>0</v>
      </c>
      <c r="T463" s="8">
        <v>0</v>
      </c>
      <c r="U463" s="8"/>
      <c r="V463" s="8"/>
      <c r="W463" s="8"/>
      <c r="X463" s="31">
        <f>SUM(Tabela2[[#This Row],[K2O   ]:[In2O3]])</f>
        <v>99.353999999999999</v>
      </c>
      <c r="Y463" s="8"/>
      <c r="Z463" s="8"/>
      <c r="AA463" s="8">
        <v>2.0571085450250275E-3</v>
      </c>
      <c r="AB463" s="8">
        <v>0</v>
      </c>
      <c r="AC463" s="8">
        <v>0</v>
      </c>
      <c r="AD463" s="8">
        <v>0</v>
      </c>
      <c r="AE463" s="8">
        <v>2.8420027442804108E-4</v>
      </c>
      <c r="AF463" s="8">
        <v>8.9467329523363129E-3</v>
      </c>
      <c r="AG463" s="8">
        <v>0</v>
      </c>
      <c r="AH463" s="8">
        <v>1.9933229276806134E-3</v>
      </c>
      <c r="AI463" s="8">
        <v>0</v>
      </c>
      <c r="AJ463" s="8">
        <v>0</v>
      </c>
      <c r="AK463" s="8">
        <v>8.6858885923260011E-4</v>
      </c>
      <c r="AL463" s="8">
        <v>3.3687012731765478E-3</v>
      </c>
      <c r="AM463" s="8">
        <v>0.98373543565478638</v>
      </c>
      <c r="AN463" s="8">
        <v>0</v>
      </c>
      <c r="AO463" s="8">
        <v>0</v>
      </c>
      <c r="AP463" s="8">
        <v>0</v>
      </c>
      <c r="AQ463" s="8">
        <v>0</v>
      </c>
      <c r="AR463" s="8">
        <v>0</v>
      </c>
      <c r="AS463" s="8">
        <f>SUM(Tabela2[[#This Row],[Mg15]:[U]])</f>
        <v>1.0012540904866656</v>
      </c>
    </row>
    <row r="464" spans="1:45" x14ac:dyDescent="0.25">
      <c r="B464" s="6" t="s">
        <v>512</v>
      </c>
      <c r="C464" s="29" t="s">
        <v>505</v>
      </c>
      <c r="D464" s="8"/>
      <c r="E464" s="8"/>
      <c r="F464" s="8"/>
      <c r="G464" s="8">
        <v>3.6999999999999998E-2</v>
      </c>
      <c r="H464" s="8">
        <v>1.6E-2</v>
      </c>
      <c r="I464" s="8">
        <v>0</v>
      </c>
      <c r="J464" s="8">
        <v>2E-3</v>
      </c>
      <c r="K464" s="8">
        <v>0.11799999999999999</v>
      </c>
      <c r="L464" s="8">
        <v>0</v>
      </c>
      <c r="M464" s="8">
        <v>6.2E-2</v>
      </c>
      <c r="N464" s="8">
        <v>0</v>
      </c>
      <c r="O464" s="8">
        <v>5.2999999999999999E-2</v>
      </c>
      <c r="P464" s="8">
        <v>4.0000000000000001E-3</v>
      </c>
      <c r="Q464" s="8">
        <v>99.959000000000003</v>
      </c>
      <c r="R464" s="8">
        <v>0</v>
      </c>
      <c r="S464" s="8">
        <v>0</v>
      </c>
      <c r="T464" s="8">
        <v>0</v>
      </c>
      <c r="U464" s="8"/>
      <c r="V464" s="8"/>
      <c r="W464" s="8"/>
      <c r="X464" s="31">
        <f>SUM(Tabela2[[#This Row],[K2O   ]:[In2O3]])</f>
        <v>100.251</v>
      </c>
      <c r="Y464" s="8"/>
      <c r="Z464" s="8"/>
      <c r="AA464" s="8">
        <v>1.3776710103039476E-3</v>
      </c>
      <c r="AB464" s="8">
        <v>4.7098922593462377E-4</v>
      </c>
      <c r="AC464" s="8">
        <v>0</v>
      </c>
      <c r="AD464" s="8">
        <v>0</v>
      </c>
      <c r="AE464" s="8">
        <v>4.3527168172476838E-5</v>
      </c>
      <c r="AF464" s="8">
        <v>2.2172640581561865E-3</v>
      </c>
      <c r="AG464" s="8">
        <v>0</v>
      </c>
      <c r="AH464" s="8">
        <v>1.2950753087705364E-3</v>
      </c>
      <c r="AI464" s="8">
        <v>0</v>
      </c>
      <c r="AJ464" s="8">
        <v>0</v>
      </c>
      <c r="AK464" s="8">
        <v>6.4547741730400286E-4</v>
      </c>
      <c r="AL464" s="8">
        <v>4.516638371230851E-5</v>
      </c>
      <c r="AM464" s="8">
        <v>0.99535854008978175</v>
      </c>
      <c r="AN464" s="8">
        <v>0</v>
      </c>
      <c r="AO464" s="8">
        <v>0</v>
      </c>
      <c r="AP464" s="8">
        <v>0</v>
      </c>
      <c r="AQ464" s="8">
        <v>0</v>
      </c>
      <c r="AR464" s="8">
        <v>0</v>
      </c>
      <c r="AS464" s="8">
        <f>SUM(Tabela2[[#This Row],[Mg15]:[U]])</f>
        <v>1.0014537106621357</v>
      </c>
    </row>
    <row r="465" spans="1:45" x14ac:dyDescent="0.25">
      <c r="B465" s="6" t="s">
        <v>513</v>
      </c>
      <c r="C465" s="29" t="s">
        <v>505</v>
      </c>
      <c r="D465" s="8"/>
      <c r="E465" s="8"/>
      <c r="F465" s="8"/>
      <c r="G465" s="8">
        <v>7.4999999999999997E-2</v>
      </c>
      <c r="H465" s="8">
        <v>1.4E-2</v>
      </c>
      <c r="I465" s="8">
        <v>0</v>
      </c>
      <c r="J465" s="8">
        <v>0</v>
      </c>
      <c r="K465" s="8">
        <v>0.60099999999999998</v>
      </c>
      <c r="L465" s="8">
        <v>1.2E-2</v>
      </c>
      <c r="M465" s="8">
        <v>8.5000000000000006E-2</v>
      </c>
      <c r="N465" s="8">
        <v>0</v>
      </c>
      <c r="O465" s="8">
        <v>4.7E-2</v>
      </c>
      <c r="P465" s="8">
        <v>7.8E-2</v>
      </c>
      <c r="Q465" s="8">
        <v>100.28700000000001</v>
      </c>
      <c r="R465" s="8">
        <v>0</v>
      </c>
      <c r="S465" s="8">
        <v>0.19800000000000001</v>
      </c>
      <c r="T465" s="8">
        <v>0</v>
      </c>
      <c r="U465" s="8"/>
      <c r="V465" s="8"/>
      <c r="W465" s="8"/>
      <c r="X465" s="31">
        <f>SUM(Tabela2[[#This Row],[K2O   ]:[In2O3]])</f>
        <v>101.39700000000001</v>
      </c>
      <c r="Y465" s="8"/>
      <c r="Z465" s="8"/>
      <c r="AA465" s="8">
        <v>2.7486200817405998E-3</v>
      </c>
      <c r="AB465" s="8">
        <v>4.0562870557905574E-4</v>
      </c>
      <c r="AC465" s="8">
        <v>0</v>
      </c>
      <c r="AD465" s="8">
        <v>0</v>
      </c>
      <c r="AE465" s="8">
        <v>0</v>
      </c>
      <c r="AF465" s="8">
        <v>1.1115257747659367E-2</v>
      </c>
      <c r="AG465" s="8">
        <v>2.4986856117528526E-4</v>
      </c>
      <c r="AH465" s="8">
        <v>1.7475592760489793E-3</v>
      </c>
      <c r="AI465" s="8">
        <v>0</v>
      </c>
      <c r="AJ465" s="8">
        <v>0</v>
      </c>
      <c r="AK465" s="8">
        <v>5.6339462193228025E-4</v>
      </c>
      <c r="AL465" s="8">
        <v>8.6688120520033633E-4</v>
      </c>
      <c r="AM465" s="8">
        <v>0.98290589604459666</v>
      </c>
      <c r="AN465" s="8">
        <v>0</v>
      </c>
      <c r="AO465" s="8">
        <v>1.3236836725155463E-3</v>
      </c>
      <c r="AP465" s="8">
        <v>0</v>
      </c>
      <c r="AQ465" s="8">
        <v>0</v>
      </c>
      <c r="AR465" s="8">
        <v>0</v>
      </c>
      <c r="AS465" s="8">
        <f>SUM(Tabela2[[#This Row],[Mg15]:[U]])</f>
        <v>1.0019267899164481</v>
      </c>
    </row>
    <row r="466" spans="1:45" x14ac:dyDescent="0.25">
      <c r="B466" s="6" t="s">
        <v>514</v>
      </c>
      <c r="C466" s="29" t="s">
        <v>505</v>
      </c>
      <c r="D466" s="8"/>
      <c r="E466" s="8"/>
      <c r="F466" s="8"/>
      <c r="G466" s="8">
        <v>4.7E-2</v>
      </c>
      <c r="H466" s="8">
        <v>0</v>
      </c>
      <c r="I466" s="8">
        <v>1.0999999999999999E-2</v>
      </c>
      <c r="J466" s="8">
        <v>1.0999999999999999E-2</v>
      </c>
      <c r="K466" s="8">
        <v>0.11799999999999999</v>
      </c>
      <c r="L466" s="8">
        <v>3.5999999999999997E-2</v>
      </c>
      <c r="M466" s="8">
        <v>4.7E-2</v>
      </c>
      <c r="N466" s="8">
        <v>0</v>
      </c>
      <c r="O466" s="8">
        <v>0.05</v>
      </c>
      <c r="P466" s="8">
        <v>0.03</v>
      </c>
      <c r="Q466" s="8">
        <v>100.673</v>
      </c>
      <c r="R466" s="8">
        <v>0</v>
      </c>
      <c r="S466" s="8">
        <v>0.129</v>
      </c>
      <c r="T466" s="8">
        <v>2.3E-2</v>
      </c>
      <c r="U466" s="8"/>
      <c r="V466" s="8"/>
      <c r="W466" s="8"/>
      <c r="X466" s="31">
        <f>SUM(Tabela2[[#This Row],[K2O   ]:[In2O3]])</f>
        <v>101.175</v>
      </c>
      <c r="Y466" s="8"/>
      <c r="Z466" s="8"/>
      <c r="AA466" s="8">
        <v>1.7342159368924916E-3</v>
      </c>
      <c r="AB466" s="8">
        <v>0</v>
      </c>
      <c r="AC466" s="8">
        <v>0</v>
      </c>
      <c r="AD466" s="8">
        <v>2.9171757245088339E-4</v>
      </c>
      <c r="AE466" s="8">
        <v>2.372382010078857E-4</v>
      </c>
      <c r="AF466" s="8">
        <v>2.1972472842376571E-3</v>
      </c>
      <c r="AG466" s="8">
        <v>7.5471804502590361E-4</v>
      </c>
      <c r="AH466" s="8">
        <v>9.7288769628377085E-4</v>
      </c>
      <c r="AI466" s="8">
        <v>0</v>
      </c>
      <c r="AJ466" s="8">
        <v>0</v>
      </c>
      <c r="AK466" s="8">
        <v>6.0344362913641609E-4</v>
      </c>
      <c r="AL466" s="8">
        <v>3.3568976680623365E-4</v>
      </c>
      <c r="AM466" s="8">
        <v>0.99341834127858042</v>
      </c>
      <c r="AN466" s="8">
        <v>0</v>
      </c>
      <c r="AO466" s="8">
        <v>8.6828159461506003E-4</v>
      </c>
      <c r="AP466" s="8">
        <v>1.4753688679087986E-4</v>
      </c>
      <c r="AQ466" s="8">
        <v>0</v>
      </c>
      <c r="AR466" s="8">
        <v>0</v>
      </c>
      <c r="AS466" s="8">
        <f>SUM(Tabela2[[#This Row],[Mg15]:[U]])</f>
        <v>1.0015613178918277</v>
      </c>
    </row>
    <row r="467" spans="1:45" x14ac:dyDescent="0.25">
      <c r="B467" s="6" t="s">
        <v>515</v>
      </c>
      <c r="C467" s="29" t="s">
        <v>505</v>
      </c>
      <c r="D467" s="8"/>
      <c r="E467" s="8"/>
      <c r="F467" s="8"/>
      <c r="G467" s="8">
        <v>5.8999999999999997E-2</v>
      </c>
      <c r="H467" s="8">
        <v>0</v>
      </c>
      <c r="I467" s="8">
        <v>0</v>
      </c>
      <c r="J467" s="8">
        <v>2.1000000000000001E-2</v>
      </c>
      <c r="K467" s="8">
        <v>0.64400000000000002</v>
      </c>
      <c r="L467" s="8">
        <v>0</v>
      </c>
      <c r="M467" s="8">
        <v>5.1999999999999998E-2</v>
      </c>
      <c r="N467" s="8">
        <v>0</v>
      </c>
      <c r="O467" s="8">
        <v>8.9999999999999993E-3</v>
      </c>
      <c r="P467" s="8">
        <v>7.2999999999999995E-2</v>
      </c>
      <c r="Q467" s="8">
        <v>100.242</v>
      </c>
      <c r="R467" s="8">
        <v>0</v>
      </c>
      <c r="S467" s="8">
        <v>1.7999999999999999E-2</v>
      </c>
      <c r="T467" s="8">
        <v>4.2000000000000003E-2</v>
      </c>
      <c r="U467" s="8"/>
      <c r="V467" s="8"/>
      <c r="W467" s="8"/>
      <c r="X467" s="31">
        <f>SUM(Tabela2[[#This Row],[K2O   ]:[In2O3]])</f>
        <v>101.16000000000001</v>
      </c>
      <c r="Y467" s="8"/>
      <c r="Z467" s="8"/>
      <c r="AA467" s="8">
        <v>2.1665760527294804E-3</v>
      </c>
      <c r="AB467" s="8">
        <v>0</v>
      </c>
      <c r="AC467" s="8">
        <v>0</v>
      </c>
      <c r="AD467" s="8">
        <v>0</v>
      </c>
      <c r="AE467" s="8">
        <v>4.5074180924356978E-4</v>
      </c>
      <c r="AF467" s="8">
        <v>1.1934367533232288E-2</v>
      </c>
      <c r="AG467" s="8">
        <v>0</v>
      </c>
      <c r="AH467" s="8">
        <v>1.0712351355317796E-3</v>
      </c>
      <c r="AI467" s="8">
        <v>0</v>
      </c>
      <c r="AJ467" s="8">
        <v>0</v>
      </c>
      <c r="AK467" s="8">
        <v>1.0810003227124962E-4</v>
      </c>
      <c r="AL467" s="8">
        <v>8.1293593159627732E-4</v>
      </c>
      <c r="AM467" s="8">
        <v>0.98443149210063097</v>
      </c>
      <c r="AN467" s="8">
        <v>0</v>
      </c>
      <c r="AO467" s="8">
        <v>1.20575758304379E-4</v>
      </c>
      <c r="AP467" s="8">
        <v>2.6812584695095167E-4</v>
      </c>
      <c r="AQ467" s="8">
        <v>0</v>
      </c>
      <c r="AR467" s="8">
        <v>0</v>
      </c>
      <c r="AS467" s="8">
        <f>SUM(Tabela2[[#This Row],[Mg15]:[U]])</f>
        <v>1.0013641502004911</v>
      </c>
    </row>
    <row r="468" spans="1:45" x14ac:dyDescent="0.25">
      <c r="B468" s="6" t="s">
        <v>516</v>
      </c>
      <c r="C468" s="29" t="s">
        <v>505</v>
      </c>
      <c r="D468" s="8"/>
      <c r="E468" s="8"/>
      <c r="F468" s="8"/>
      <c r="G468" s="8">
        <v>7.9000000000000001E-2</v>
      </c>
      <c r="H468" s="8">
        <v>0</v>
      </c>
      <c r="I468" s="8">
        <v>2.9000000000000001E-2</v>
      </c>
      <c r="J468" s="8">
        <v>0.02</v>
      </c>
      <c r="K468" s="8">
        <v>0.63100000000000001</v>
      </c>
      <c r="L468" s="8">
        <v>0</v>
      </c>
      <c r="M468" s="8">
        <v>7.5999999999999998E-2</v>
      </c>
      <c r="N468" s="8">
        <v>0</v>
      </c>
      <c r="O468" s="8">
        <v>3.3000000000000002E-2</v>
      </c>
      <c r="P468" s="8">
        <v>4.0000000000000001E-3</v>
      </c>
      <c r="Q468" s="8">
        <v>100.06</v>
      </c>
      <c r="R468" s="8">
        <v>0</v>
      </c>
      <c r="S468" s="8">
        <v>0</v>
      </c>
      <c r="T468" s="8">
        <v>0</v>
      </c>
      <c r="U468" s="8"/>
      <c r="V468" s="8"/>
      <c r="W468" s="8"/>
      <c r="X468" s="31">
        <f>SUM(Tabela2[[#This Row],[K2O   ]:[In2O3]])</f>
        <v>100.932</v>
      </c>
      <c r="Y468" s="8"/>
      <c r="Z468" s="8"/>
      <c r="AA468" s="8">
        <v>2.9076157603796218E-3</v>
      </c>
      <c r="AB468" s="8">
        <v>0</v>
      </c>
      <c r="AC468" s="8">
        <v>0</v>
      </c>
      <c r="AD468" s="8">
        <v>7.6713626119890611E-4</v>
      </c>
      <c r="AE468" s="8">
        <v>4.3025560885342969E-4</v>
      </c>
      <c r="AF468" s="8">
        <v>1.1720088638535863E-2</v>
      </c>
      <c r="AG468" s="8">
        <v>0</v>
      </c>
      <c r="AH468" s="8">
        <v>1.569217177009079E-3</v>
      </c>
      <c r="AI468" s="8">
        <v>0</v>
      </c>
      <c r="AJ468" s="8">
        <v>0</v>
      </c>
      <c r="AK468" s="8">
        <v>3.9726952404966169E-4</v>
      </c>
      <c r="AL468" s="8">
        <v>4.4645886097719732E-5</v>
      </c>
      <c r="AM468" s="8">
        <v>0.98488215817385827</v>
      </c>
      <c r="AN468" s="8">
        <v>0</v>
      </c>
      <c r="AO468" s="8">
        <v>0</v>
      </c>
      <c r="AP468" s="8">
        <v>0</v>
      </c>
      <c r="AQ468" s="8">
        <v>0</v>
      </c>
      <c r="AR468" s="8">
        <v>0</v>
      </c>
      <c r="AS468" s="8">
        <f>SUM(Tabela2[[#This Row],[Mg15]:[U]])</f>
        <v>1.0027183870299825</v>
      </c>
    </row>
    <row r="469" spans="1:45" x14ac:dyDescent="0.25">
      <c r="B469" s="6" t="s">
        <v>517</v>
      </c>
      <c r="C469" s="29" t="s">
        <v>505</v>
      </c>
      <c r="D469" s="8"/>
      <c r="E469" s="8"/>
      <c r="F469" s="8"/>
      <c r="G469" s="8">
        <v>4.5999999999999999E-2</v>
      </c>
      <c r="H469" s="8">
        <v>0</v>
      </c>
      <c r="I469" s="8">
        <v>4.1000000000000002E-2</v>
      </c>
      <c r="J469" s="8">
        <v>1.4E-2</v>
      </c>
      <c r="K469" s="8">
        <v>0.20399999999999999</v>
      </c>
      <c r="L469" s="8">
        <v>0</v>
      </c>
      <c r="M469" s="8">
        <v>0</v>
      </c>
      <c r="N469" s="8">
        <v>0</v>
      </c>
      <c r="O469" s="8">
        <v>0</v>
      </c>
      <c r="P469" s="8">
        <v>4.0000000000000001E-3</v>
      </c>
      <c r="Q469" s="8">
        <v>99.837000000000003</v>
      </c>
      <c r="R469" s="8">
        <v>0</v>
      </c>
      <c r="S469" s="8">
        <v>0.04</v>
      </c>
      <c r="T469" s="8">
        <v>0</v>
      </c>
      <c r="U469" s="8"/>
      <c r="V469" s="8"/>
      <c r="W469" s="8"/>
      <c r="X469" s="31">
        <f>SUM(Tabela2[[#This Row],[K2O   ]:[In2O3]])</f>
        <v>100.18600000000001</v>
      </c>
      <c r="Y469" s="8"/>
      <c r="Z469" s="8"/>
      <c r="AA469" s="8">
        <v>1.7127690013177164E-3</v>
      </c>
      <c r="AB469" s="8">
        <v>0</v>
      </c>
      <c r="AC469" s="8">
        <v>0</v>
      </c>
      <c r="AD469" s="8">
        <v>1.0972091230758158E-3</v>
      </c>
      <c r="AE469" s="8">
        <v>3.046881895016777E-4</v>
      </c>
      <c r="AF469" s="8">
        <v>3.8332111614757655E-3</v>
      </c>
      <c r="AG469" s="8">
        <v>0</v>
      </c>
      <c r="AH469" s="8">
        <v>0</v>
      </c>
      <c r="AI469" s="8">
        <v>0</v>
      </c>
      <c r="AJ469" s="8">
        <v>0</v>
      </c>
      <c r="AK469" s="8">
        <v>0</v>
      </c>
      <c r="AL469" s="8">
        <v>4.5166089060615498E-5</v>
      </c>
      <c r="AM469" s="8">
        <v>0.99413721909841102</v>
      </c>
      <c r="AN469" s="8">
        <v>0</v>
      </c>
      <c r="AO469" s="8">
        <v>2.7168553957165604E-4</v>
      </c>
      <c r="AP469" s="8">
        <v>0</v>
      </c>
      <c r="AQ469" s="8">
        <v>0</v>
      </c>
      <c r="AR469" s="8">
        <v>0</v>
      </c>
      <c r="AS469" s="8">
        <f>SUM(Tabela2[[#This Row],[Mg15]:[U]])</f>
        <v>1.0014019482024143</v>
      </c>
    </row>
    <row r="470" spans="1:45" x14ac:dyDescent="0.25">
      <c r="B470" s="6" t="s">
        <v>518</v>
      </c>
      <c r="C470" s="29" t="s">
        <v>505</v>
      </c>
      <c r="D470" s="8"/>
      <c r="E470" s="8"/>
      <c r="F470" s="8"/>
      <c r="G470" s="8">
        <v>7.1999999999999995E-2</v>
      </c>
      <c r="H470" s="8">
        <v>0</v>
      </c>
      <c r="I470" s="8">
        <v>0</v>
      </c>
      <c r="J470" s="8">
        <v>1E-3</v>
      </c>
      <c r="K470" s="8">
        <v>0.59399999999999997</v>
      </c>
      <c r="L470" s="8">
        <v>2.5000000000000001E-2</v>
      </c>
      <c r="M470" s="8">
        <v>5.0000000000000001E-3</v>
      </c>
      <c r="N470" s="8">
        <v>0</v>
      </c>
      <c r="O470" s="8">
        <v>2.8000000000000001E-2</v>
      </c>
      <c r="P470" s="8">
        <v>3.3000000000000002E-2</v>
      </c>
      <c r="Q470" s="8">
        <v>99.457999999999998</v>
      </c>
      <c r="R470" s="8">
        <v>0</v>
      </c>
      <c r="S470" s="8">
        <v>0</v>
      </c>
      <c r="T470" s="8">
        <v>0.01</v>
      </c>
      <c r="U470" s="8"/>
      <c r="V470" s="8"/>
      <c r="W470" s="8"/>
      <c r="X470" s="31">
        <f>SUM(Tabela2[[#This Row],[K2O   ]:[In2O3]])</f>
        <v>100.226</v>
      </c>
      <c r="Y470" s="8"/>
      <c r="Z470" s="8"/>
      <c r="AA470" s="8">
        <v>2.6699039262341193E-3</v>
      </c>
      <c r="AB470" s="8">
        <v>0</v>
      </c>
      <c r="AC470" s="8">
        <v>0</v>
      </c>
      <c r="AD470" s="8">
        <v>0</v>
      </c>
      <c r="AE470" s="8">
        <v>2.1674533527846963E-5</v>
      </c>
      <c r="AF470" s="8">
        <v>1.111581209212468E-2</v>
      </c>
      <c r="AG470" s="8">
        <v>5.2672030953013931E-4</v>
      </c>
      <c r="AH470" s="8">
        <v>1.0401421123338003E-4</v>
      </c>
      <c r="AI470" s="8">
        <v>0</v>
      </c>
      <c r="AJ470" s="8">
        <v>0</v>
      </c>
      <c r="AK470" s="8">
        <v>3.3961163150162554E-4</v>
      </c>
      <c r="AL470" s="8">
        <v>3.7109799688118261E-4</v>
      </c>
      <c r="AM470" s="8">
        <v>0.9863174296838414</v>
      </c>
      <c r="AN470" s="8">
        <v>0</v>
      </c>
      <c r="AO470" s="8">
        <v>0</v>
      </c>
      <c r="AP470" s="8">
        <v>6.4465981857480316E-5</v>
      </c>
      <c r="AQ470" s="8">
        <v>0</v>
      </c>
      <c r="AR470" s="8">
        <v>0</v>
      </c>
      <c r="AS470" s="8">
        <f>SUM(Tabela2[[#This Row],[Mg15]:[U]])</f>
        <v>1.0015307303667318</v>
      </c>
    </row>
    <row r="471" spans="1:45" x14ac:dyDescent="0.25">
      <c r="B471" s="6" t="s">
        <v>519</v>
      </c>
      <c r="C471" s="29" t="s">
        <v>505</v>
      </c>
      <c r="D471" s="8"/>
      <c r="E471" s="8"/>
      <c r="F471" s="8"/>
      <c r="G471" s="8">
        <v>6.8000000000000005E-2</v>
      </c>
      <c r="H471" s="8">
        <v>0</v>
      </c>
      <c r="I471" s="8">
        <v>0</v>
      </c>
      <c r="J471" s="8">
        <v>0.01</v>
      </c>
      <c r="K471" s="8">
        <v>0.58499999999999996</v>
      </c>
      <c r="L471" s="8">
        <v>6.0000000000000001E-3</v>
      </c>
      <c r="M471" s="8">
        <v>9.1999999999999998E-2</v>
      </c>
      <c r="N471" s="8">
        <v>0</v>
      </c>
      <c r="O471" s="8">
        <v>0.04</v>
      </c>
      <c r="P471" s="8">
        <v>4.0000000000000001E-3</v>
      </c>
      <c r="Q471" s="8">
        <v>99.844999999999999</v>
      </c>
      <c r="R471" s="8">
        <v>0</v>
      </c>
      <c r="S471" s="8">
        <v>0</v>
      </c>
      <c r="T471" s="8">
        <v>1.6E-2</v>
      </c>
      <c r="U471" s="8"/>
      <c r="V471" s="8"/>
      <c r="W471" s="8"/>
      <c r="X471" s="31">
        <f>SUM(Tabela2[[#This Row],[K2O   ]:[In2O3]])</f>
        <v>100.66600000000001</v>
      </c>
      <c r="Y471" s="8"/>
      <c r="Z471" s="8"/>
      <c r="AA471" s="8">
        <v>2.5109239408349776E-3</v>
      </c>
      <c r="AB471" s="8">
        <v>0</v>
      </c>
      <c r="AC471" s="8">
        <v>0</v>
      </c>
      <c r="AD471" s="8">
        <v>0</v>
      </c>
      <c r="AE471" s="8">
        <v>2.1582972968151298E-4</v>
      </c>
      <c r="AF471" s="8">
        <v>1.0901145216206569E-2</v>
      </c>
      <c r="AG471" s="8">
        <v>1.2587886355488684E-4</v>
      </c>
      <c r="AH471" s="8">
        <v>1.9057766885287989E-3</v>
      </c>
      <c r="AI471" s="8">
        <v>0</v>
      </c>
      <c r="AJ471" s="8">
        <v>0</v>
      </c>
      <c r="AK471" s="8">
        <v>4.8310999588210883E-4</v>
      </c>
      <c r="AL471" s="8">
        <v>4.4791557992890797E-5</v>
      </c>
      <c r="AM471" s="8">
        <v>0.98597252852290351</v>
      </c>
      <c r="AN471" s="8">
        <v>0</v>
      </c>
      <c r="AO471" s="8">
        <v>0</v>
      </c>
      <c r="AP471" s="8">
        <v>1.0270984919755575E-4</v>
      </c>
      <c r="AQ471" s="8">
        <v>0</v>
      </c>
      <c r="AR471" s="8">
        <v>0</v>
      </c>
      <c r="AS471" s="8">
        <f>SUM(Tabela2[[#This Row],[Mg15]:[U]])</f>
        <v>1.0022626943647828</v>
      </c>
    </row>
    <row r="472" spans="1:45" x14ac:dyDescent="0.25">
      <c r="B472" s="6" t="s">
        <v>520</v>
      </c>
      <c r="C472" s="29" t="s">
        <v>505</v>
      </c>
      <c r="D472" s="8"/>
      <c r="E472" s="8"/>
      <c r="F472" s="8"/>
      <c r="G472" s="8">
        <v>6.8000000000000005E-2</v>
      </c>
      <c r="H472" s="8">
        <v>0</v>
      </c>
      <c r="I472" s="8">
        <v>1.0999999999999999E-2</v>
      </c>
      <c r="J472" s="8">
        <v>0</v>
      </c>
      <c r="K472" s="8">
        <v>0.19500000000000001</v>
      </c>
      <c r="L472" s="8">
        <v>1E-3</v>
      </c>
      <c r="M472" s="8">
        <v>0</v>
      </c>
      <c r="N472" s="8">
        <v>0</v>
      </c>
      <c r="O472" s="8">
        <v>0</v>
      </c>
      <c r="P472" s="8">
        <v>4.9000000000000002E-2</v>
      </c>
      <c r="Q472" s="8">
        <v>99.58</v>
      </c>
      <c r="R472" s="8">
        <v>0</v>
      </c>
      <c r="S472" s="8">
        <v>0.16800000000000001</v>
      </c>
      <c r="T472" s="8">
        <v>0</v>
      </c>
      <c r="U472" s="8"/>
      <c r="V472" s="8"/>
      <c r="W472" s="8"/>
      <c r="X472" s="31">
        <f>SUM(Tabela2[[#This Row],[K2O   ]:[In2O3]])</f>
        <v>100.072</v>
      </c>
      <c r="Y472" s="8"/>
      <c r="Z472" s="8"/>
      <c r="AA472" s="8">
        <v>2.5350022278755433E-3</v>
      </c>
      <c r="AB472" s="8">
        <v>0</v>
      </c>
      <c r="AC472" s="8">
        <v>0</v>
      </c>
      <c r="AD472" s="8">
        <v>2.9473160460706131E-4</v>
      </c>
      <c r="AE472" s="8">
        <v>0</v>
      </c>
      <c r="AF472" s="8">
        <v>3.6685602671406785E-3</v>
      </c>
      <c r="AG472" s="8">
        <v>2.1180994663924769E-5</v>
      </c>
      <c r="AH472" s="8">
        <v>0</v>
      </c>
      <c r="AI472" s="8">
        <v>0</v>
      </c>
      <c r="AJ472" s="8">
        <v>0</v>
      </c>
      <c r="AK472" s="8">
        <v>0</v>
      </c>
      <c r="AL472" s="8">
        <v>5.5395826366086312E-4</v>
      </c>
      <c r="AM472" s="8">
        <v>0.99278544870145813</v>
      </c>
      <c r="AN472" s="8">
        <v>0</v>
      </c>
      <c r="AO472" s="8">
        <v>1.1424686306013825E-3</v>
      </c>
      <c r="AP472" s="8">
        <v>0</v>
      </c>
      <c r="AQ472" s="8">
        <v>0</v>
      </c>
      <c r="AR472" s="8">
        <v>0</v>
      </c>
      <c r="AS472" s="8">
        <f>SUM(Tabela2[[#This Row],[Mg15]:[U]])</f>
        <v>1.0010013506900075</v>
      </c>
    </row>
    <row r="473" spans="1:45" x14ac:dyDescent="0.25">
      <c r="A473" s="9">
        <v>116</v>
      </c>
      <c r="B473" s="6" t="s">
        <v>521</v>
      </c>
      <c r="C473" s="29" t="s">
        <v>505</v>
      </c>
      <c r="D473" s="8"/>
      <c r="E473" s="8"/>
      <c r="F473" s="8"/>
      <c r="G473" s="8">
        <v>5.2999999999999999E-2</v>
      </c>
      <c r="H473" s="8">
        <v>0</v>
      </c>
      <c r="I473" s="8">
        <v>0</v>
      </c>
      <c r="J473" s="8">
        <v>8.0000000000000002E-3</v>
      </c>
      <c r="K473" s="8">
        <v>0.14599999999999999</v>
      </c>
      <c r="L473" s="8">
        <v>0</v>
      </c>
      <c r="M473" s="8">
        <v>1.7000000000000001E-2</v>
      </c>
      <c r="N473" s="8">
        <v>0</v>
      </c>
      <c r="O473" s="8">
        <v>4.1000000000000002E-2</v>
      </c>
      <c r="P473" s="8">
        <v>0</v>
      </c>
      <c r="Q473" s="8">
        <v>99.938999999999993</v>
      </c>
      <c r="R473" s="8">
        <v>0</v>
      </c>
      <c r="S473" s="8">
        <v>0</v>
      </c>
      <c r="T473" s="8">
        <v>0</v>
      </c>
      <c r="U473" s="8"/>
      <c r="V473" s="8"/>
      <c r="W473" s="8"/>
      <c r="X473" s="31">
        <f>SUM(Tabela2[[#This Row],[K2O   ]:[In2O3]])</f>
        <v>100.20399999999999</v>
      </c>
      <c r="Y473" s="8"/>
      <c r="Z473" s="8"/>
      <c r="AA473" s="8">
        <v>1.9740188523354506E-3</v>
      </c>
      <c r="AB473" s="8">
        <v>0</v>
      </c>
      <c r="AC473" s="8">
        <v>0</v>
      </c>
      <c r="AD473" s="8">
        <v>0</v>
      </c>
      <c r="AE473" s="8">
        <v>1.7416145139498101E-4</v>
      </c>
      <c r="AF473" s="8">
        <v>2.7442261358244647E-3</v>
      </c>
      <c r="AG473" s="8">
        <v>0</v>
      </c>
      <c r="AH473" s="8">
        <v>3.5520893852710101E-4</v>
      </c>
      <c r="AI473" s="8">
        <v>0</v>
      </c>
      <c r="AJ473" s="8">
        <v>0</v>
      </c>
      <c r="AK473" s="8">
        <v>4.994829526333718E-4</v>
      </c>
      <c r="AL473" s="8">
        <v>0</v>
      </c>
      <c r="AM473" s="8">
        <v>0.99546105592756484</v>
      </c>
      <c r="AN473" s="8">
        <v>0</v>
      </c>
      <c r="AO473" s="8">
        <v>0</v>
      </c>
      <c r="AP473" s="8">
        <v>0</v>
      </c>
      <c r="AQ473" s="8">
        <v>0</v>
      </c>
      <c r="AR473" s="8">
        <v>0</v>
      </c>
      <c r="AS473" s="8">
        <f>SUM(Tabela2[[#This Row],[Mg15]:[U]])</f>
        <v>1.0012081542582802</v>
      </c>
    </row>
    <row r="474" spans="1:45" x14ac:dyDescent="0.25">
      <c r="B474" s="6" t="s">
        <v>522</v>
      </c>
      <c r="C474" s="29" t="s">
        <v>505</v>
      </c>
      <c r="D474" s="8"/>
      <c r="E474" s="8"/>
      <c r="F474" s="8"/>
      <c r="G474" s="8">
        <v>5.8000000000000003E-2</v>
      </c>
      <c r="H474" s="8">
        <v>0</v>
      </c>
      <c r="I474" s="8">
        <v>8.9999999999999993E-3</v>
      </c>
      <c r="J474" s="8">
        <v>0</v>
      </c>
      <c r="K474" s="8">
        <v>0.11600000000000001</v>
      </c>
      <c r="L474" s="8">
        <v>0</v>
      </c>
      <c r="M474" s="8">
        <v>0</v>
      </c>
      <c r="N474" s="8">
        <v>0</v>
      </c>
      <c r="O474" s="8">
        <v>3.4000000000000002E-2</v>
      </c>
      <c r="P474" s="8">
        <v>0</v>
      </c>
      <c r="Q474" s="8">
        <v>100.5</v>
      </c>
      <c r="R474" s="8">
        <v>0</v>
      </c>
      <c r="S474" s="8">
        <v>0</v>
      </c>
      <c r="T474" s="8">
        <v>7.0000000000000001E-3</v>
      </c>
      <c r="U474" s="8"/>
      <c r="V474" s="8"/>
      <c r="W474" s="8"/>
      <c r="X474" s="31">
        <f>SUM(Tabela2[[#This Row],[K2O   ]:[In2O3]])</f>
        <v>100.724</v>
      </c>
      <c r="Y474" s="8"/>
      <c r="Z474" s="8"/>
      <c r="AA474" s="8">
        <v>2.1496875127798879E-3</v>
      </c>
      <c r="AB474" s="8">
        <v>0</v>
      </c>
      <c r="AC474" s="8">
        <v>0</v>
      </c>
      <c r="AD474" s="8">
        <v>2.3974769493800973E-4</v>
      </c>
      <c r="AE474" s="8">
        <v>0</v>
      </c>
      <c r="AF474" s="8">
        <v>2.1696862834927021E-3</v>
      </c>
      <c r="AG474" s="8">
        <v>0</v>
      </c>
      <c r="AH474" s="8">
        <v>0</v>
      </c>
      <c r="AI474" s="8">
        <v>0</v>
      </c>
      <c r="AJ474" s="8">
        <v>0</v>
      </c>
      <c r="AK474" s="8">
        <v>4.1218069238626605E-4</v>
      </c>
      <c r="AL474" s="8">
        <v>0</v>
      </c>
      <c r="AM474" s="8">
        <v>0.99615575976521398</v>
      </c>
      <c r="AN474" s="8">
        <v>0</v>
      </c>
      <c r="AO474" s="8">
        <v>0</v>
      </c>
      <c r="AP474" s="8">
        <v>4.5103770031962535E-5</v>
      </c>
      <c r="AQ474" s="8">
        <v>0</v>
      </c>
      <c r="AR474" s="8">
        <v>0</v>
      </c>
      <c r="AS474" s="8">
        <f>SUM(Tabela2[[#This Row],[Mg15]:[U]])</f>
        <v>1.0011721657188428</v>
      </c>
    </row>
    <row r="475" spans="1:45" x14ac:dyDescent="0.25">
      <c r="B475" s="6" t="s">
        <v>523</v>
      </c>
      <c r="C475" s="29" t="s">
        <v>505</v>
      </c>
      <c r="D475" s="8"/>
      <c r="E475" s="8"/>
      <c r="F475" s="8"/>
      <c r="G475" s="8">
        <v>9.6000000000000002E-2</v>
      </c>
      <c r="H475" s="8">
        <v>0</v>
      </c>
      <c r="I475" s="8">
        <v>5.0000000000000001E-3</v>
      </c>
      <c r="J475" s="8">
        <v>3.2000000000000001E-2</v>
      </c>
      <c r="K475" s="8">
        <v>0.753</v>
      </c>
      <c r="L475" s="8">
        <v>5.5E-2</v>
      </c>
      <c r="M475" s="8">
        <v>4.8000000000000001E-2</v>
      </c>
      <c r="N475" s="8">
        <v>0</v>
      </c>
      <c r="O475" s="8">
        <v>3.9E-2</v>
      </c>
      <c r="P475" s="8">
        <v>9.2999999999999999E-2</v>
      </c>
      <c r="Q475" s="8">
        <v>99.218000000000004</v>
      </c>
      <c r="R475" s="8">
        <v>0</v>
      </c>
      <c r="S475" s="8">
        <v>0</v>
      </c>
      <c r="T475" s="8">
        <v>1.4E-2</v>
      </c>
      <c r="U475" s="8"/>
      <c r="V475" s="8"/>
      <c r="W475" s="8"/>
      <c r="X475" s="31">
        <f>SUM(Tabela2[[#This Row],[K2O   ]:[In2O3]])</f>
        <v>100.35299999999999</v>
      </c>
      <c r="Y475" s="8"/>
      <c r="Z475" s="8"/>
      <c r="AA475" s="8">
        <v>3.5478456778463303E-3</v>
      </c>
      <c r="AB475" s="8">
        <v>0</v>
      </c>
      <c r="AC475" s="8">
        <v>0</v>
      </c>
      <c r="AD475" s="8">
        <v>1.3280917622543201E-4</v>
      </c>
      <c r="AE475" s="8">
        <v>6.9124195225620248E-4</v>
      </c>
      <c r="AF475" s="8">
        <v>1.4043652612368807E-2</v>
      </c>
      <c r="AG475" s="8">
        <v>1.1548699884455164E-3</v>
      </c>
      <c r="AH475" s="8">
        <v>9.9516309787672807E-4</v>
      </c>
      <c r="AI475" s="8">
        <v>0</v>
      </c>
      <c r="AJ475" s="8">
        <v>0</v>
      </c>
      <c r="AK475" s="8">
        <v>4.7143245999230275E-4</v>
      </c>
      <c r="AL475" s="8">
        <v>1.0422885552349257E-3</v>
      </c>
      <c r="AM475" s="8">
        <v>0.98061335758322332</v>
      </c>
      <c r="AN475" s="8">
        <v>0</v>
      </c>
      <c r="AO475" s="8">
        <v>0</v>
      </c>
      <c r="AP475" s="8">
        <v>8.9947477321767152E-5</v>
      </c>
      <c r="AQ475" s="8">
        <v>0</v>
      </c>
      <c r="AR475" s="8">
        <v>0</v>
      </c>
      <c r="AS475" s="8">
        <f>SUM(Tabela2[[#This Row],[Mg15]:[U]])</f>
        <v>1.0027826085807914</v>
      </c>
    </row>
    <row r="476" spans="1:45" x14ac:dyDescent="0.25">
      <c r="B476" s="6" t="s">
        <v>524</v>
      </c>
      <c r="C476" s="29" t="s">
        <v>505</v>
      </c>
      <c r="D476" s="8"/>
      <c r="E476" s="8"/>
      <c r="F476" s="8"/>
      <c r="G476" s="8">
        <v>0.06</v>
      </c>
      <c r="H476" s="8">
        <v>7.0000000000000001E-3</v>
      </c>
      <c r="I476" s="8">
        <v>0</v>
      </c>
      <c r="J476" s="8">
        <v>7.0000000000000001E-3</v>
      </c>
      <c r="K476" s="8">
        <v>0.41199999999999998</v>
      </c>
      <c r="L476" s="8">
        <v>0</v>
      </c>
      <c r="M476" s="8">
        <v>1.2999999999999999E-2</v>
      </c>
      <c r="N476" s="8">
        <v>0</v>
      </c>
      <c r="O476" s="8">
        <v>1.6E-2</v>
      </c>
      <c r="P476" s="8">
        <v>0</v>
      </c>
      <c r="Q476" s="8">
        <v>99.863</v>
      </c>
      <c r="R476" s="8">
        <v>0</v>
      </c>
      <c r="S476" s="8">
        <v>0.20899999999999999</v>
      </c>
      <c r="T476" s="8">
        <v>2.9000000000000001E-2</v>
      </c>
      <c r="U476" s="8"/>
      <c r="V476" s="8"/>
      <c r="W476" s="8"/>
      <c r="X476" s="31">
        <f>SUM(Tabela2[[#This Row],[K2O   ]:[In2O3]])</f>
        <v>100.616</v>
      </c>
      <c r="Y476" s="8"/>
      <c r="Z476" s="8"/>
      <c r="AA476" s="8">
        <v>2.2209204830776477E-3</v>
      </c>
      <c r="AB476" s="8">
        <v>2.0484576668338387E-4</v>
      </c>
      <c r="AC476" s="8">
        <v>0</v>
      </c>
      <c r="AD476" s="8">
        <v>0</v>
      </c>
      <c r="AE476" s="8">
        <v>1.5144900383917063E-4</v>
      </c>
      <c r="AF476" s="8">
        <v>7.6960979997027839E-3</v>
      </c>
      <c r="AG476" s="8">
        <v>0</v>
      </c>
      <c r="AH476" s="8">
        <v>2.6995081911650079E-4</v>
      </c>
      <c r="AI476" s="8">
        <v>0</v>
      </c>
      <c r="AJ476" s="8">
        <v>0</v>
      </c>
      <c r="AK476" s="8">
        <v>1.9371494565000361E-4</v>
      </c>
      <c r="AL476" s="8">
        <v>0</v>
      </c>
      <c r="AM476" s="8">
        <v>0.98855358689135242</v>
      </c>
      <c r="AN476" s="8">
        <v>0</v>
      </c>
      <c r="AO476" s="8">
        <v>1.4112164009577302E-3</v>
      </c>
      <c r="AP476" s="8">
        <v>1.8661528873919309E-4</v>
      </c>
      <c r="AQ476" s="8">
        <v>0</v>
      </c>
      <c r="AR476" s="8">
        <v>0</v>
      </c>
      <c r="AS476" s="8">
        <f>SUM(Tabela2[[#This Row],[Mg15]:[U]])</f>
        <v>1.0008883975991187</v>
      </c>
    </row>
    <row r="477" spans="1:45" x14ac:dyDescent="0.25">
      <c r="B477" s="6" t="s">
        <v>525</v>
      </c>
      <c r="C477" s="29" t="s">
        <v>505</v>
      </c>
      <c r="D477" s="8"/>
      <c r="E477" s="8"/>
      <c r="F477" s="8"/>
      <c r="G477" s="8">
        <v>0.06</v>
      </c>
      <c r="H477" s="8">
        <v>0.02</v>
      </c>
      <c r="I477" s="8">
        <v>0</v>
      </c>
      <c r="J477" s="8">
        <v>3.0000000000000001E-3</v>
      </c>
      <c r="K477" s="8">
        <v>0.33600000000000002</v>
      </c>
      <c r="L477" s="8">
        <v>2.1000000000000001E-2</v>
      </c>
      <c r="M477" s="8">
        <v>0</v>
      </c>
      <c r="N477" s="8">
        <v>0</v>
      </c>
      <c r="O477" s="8">
        <v>4.3999999999999997E-2</v>
      </c>
      <c r="P477" s="8">
        <v>9.1999999999999998E-2</v>
      </c>
      <c r="Q477" s="8">
        <v>100.502</v>
      </c>
      <c r="R477" s="8">
        <v>0</v>
      </c>
      <c r="S477" s="8">
        <v>0</v>
      </c>
      <c r="T477" s="8">
        <v>0</v>
      </c>
      <c r="U477" s="8"/>
      <c r="V477" s="8"/>
      <c r="W477" s="8"/>
      <c r="X477" s="31">
        <f>SUM(Tabela2[[#This Row],[K2O   ]:[In2O3]])</f>
        <v>101.07799999999999</v>
      </c>
      <c r="Y477" s="8"/>
      <c r="Z477" s="8"/>
      <c r="AA477" s="8">
        <v>2.210315231873173E-3</v>
      </c>
      <c r="AB477" s="8">
        <v>5.8247884377535069E-4</v>
      </c>
      <c r="AC477" s="8">
        <v>0</v>
      </c>
      <c r="AD477" s="8">
        <v>0</v>
      </c>
      <c r="AE477" s="8">
        <v>6.4596775961339199E-5</v>
      </c>
      <c r="AF477" s="8">
        <v>6.2464584803063536E-3</v>
      </c>
      <c r="AG477" s="8">
        <v>4.395407845747502E-4</v>
      </c>
      <c r="AH477" s="8">
        <v>0</v>
      </c>
      <c r="AI477" s="8">
        <v>0</v>
      </c>
      <c r="AJ477" s="8">
        <v>0</v>
      </c>
      <c r="AK477" s="8">
        <v>5.3017229579082226E-4</v>
      </c>
      <c r="AL477" s="8">
        <v>1.0277851208697576E-3</v>
      </c>
      <c r="AM477" s="8">
        <v>0.99012840309978911</v>
      </c>
      <c r="AN477" s="8">
        <v>0</v>
      </c>
      <c r="AO477" s="8">
        <v>0</v>
      </c>
      <c r="AP477" s="8">
        <v>0</v>
      </c>
      <c r="AQ477" s="8">
        <v>0</v>
      </c>
      <c r="AR477" s="8">
        <v>0</v>
      </c>
      <c r="AS477" s="8">
        <f>SUM(Tabela2[[#This Row],[Mg15]:[U]])</f>
        <v>1.0012297506329406</v>
      </c>
    </row>
    <row r="478" spans="1:45" x14ac:dyDescent="0.25">
      <c r="B478" s="6" t="s">
        <v>526</v>
      </c>
      <c r="C478" s="29" t="s">
        <v>505</v>
      </c>
      <c r="D478" s="8"/>
      <c r="E478" s="8"/>
      <c r="F478" s="8"/>
      <c r="G478" s="8">
        <v>5.0999999999999997E-2</v>
      </c>
      <c r="H478" s="8">
        <v>0</v>
      </c>
      <c r="I478" s="8">
        <v>1.6E-2</v>
      </c>
      <c r="J478" s="8">
        <v>0</v>
      </c>
      <c r="K478" s="8">
        <v>0.46899999999999997</v>
      </c>
      <c r="L478" s="8">
        <v>0</v>
      </c>
      <c r="M478" s="8">
        <v>3.3000000000000002E-2</v>
      </c>
      <c r="N478" s="8">
        <v>0</v>
      </c>
      <c r="O478" s="8">
        <v>3.9E-2</v>
      </c>
      <c r="P478" s="8">
        <v>5.2999999999999999E-2</v>
      </c>
      <c r="Q478" s="8">
        <v>100.43600000000001</v>
      </c>
      <c r="R478" s="8">
        <v>0</v>
      </c>
      <c r="S478" s="8">
        <v>0.19700000000000001</v>
      </c>
      <c r="T478" s="8">
        <v>1.2E-2</v>
      </c>
      <c r="U478" s="8"/>
      <c r="V478" s="8"/>
      <c r="W478" s="8"/>
      <c r="X478" s="31">
        <f>SUM(Tabela2[[#This Row],[K2O   ]:[In2O3]])</f>
        <v>101.30600000000001</v>
      </c>
      <c r="Y478" s="8"/>
      <c r="Z478" s="8"/>
      <c r="AA478" s="8">
        <v>1.873765915329152E-3</v>
      </c>
      <c r="AB478" s="8">
        <v>0</v>
      </c>
      <c r="AC478" s="8">
        <v>0</v>
      </c>
      <c r="AD478" s="8">
        <v>4.2250293670599549E-4</v>
      </c>
      <c r="AE478" s="8">
        <v>0</v>
      </c>
      <c r="AF478" s="8">
        <v>8.6958014567487391E-3</v>
      </c>
      <c r="AG478" s="8">
        <v>0</v>
      </c>
      <c r="AH478" s="8">
        <v>6.8017182274611367E-4</v>
      </c>
      <c r="AI478" s="8">
        <v>0</v>
      </c>
      <c r="AJ478" s="8">
        <v>0</v>
      </c>
      <c r="AK478" s="8">
        <v>4.6867431449914041E-4</v>
      </c>
      <c r="AL478" s="8">
        <v>5.9051721223966252E-4</v>
      </c>
      <c r="AM478" s="8">
        <v>0.9868437957585241</v>
      </c>
      <c r="AN478" s="8">
        <v>0</v>
      </c>
      <c r="AO478" s="8">
        <v>1.3203131677295551E-3</v>
      </c>
      <c r="AP478" s="8">
        <v>7.6646771917344061E-5</v>
      </c>
      <c r="AQ478" s="8">
        <v>0</v>
      </c>
      <c r="AR478" s="8">
        <v>0</v>
      </c>
      <c r="AS478" s="8">
        <f>SUM(Tabela2[[#This Row],[Mg15]:[U]])</f>
        <v>1.0009721893564398</v>
      </c>
    </row>
    <row r="479" spans="1:45" x14ac:dyDescent="0.25">
      <c r="B479" s="6" t="s">
        <v>527</v>
      </c>
      <c r="C479" s="29" t="s">
        <v>505</v>
      </c>
      <c r="D479" s="8"/>
      <c r="E479" s="8"/>
      <c r="F479" s="8"/>
      <c r="G479" s="8">
        <v>6.4000000000000001E-2</v>
      </c>
      <c r="H479" s="8">
        <v>1E-3</v>
      </c>
      <c r="I479" s="8">
        <v>1.7999999999999999E-2</v>
      </c>
      <c r="J479" s="8">
        <v>0</v>
      </c>
      <c r="K479" s="8">
        <v>0.42499999999999999</v>
      </c>
      <c r="L479" s="8">
        <v>3.0000000000000001E-3</v>
      </c>
      <c r="M479" s="8">
        <v>3.7999999999999999E-2</v>
      </c>
      <c r="N479" s="8">
        <v>0</v>
      </c>
      <c r="O479" s="8">
        <v>3.6999999999999998E-2</v>
      </c>
      <c r="P479" s="8">
        <v>7.1999999999999995E-2</v>
      </c>
      <c r="Q479" s="8">
        <v>100.57899999999999</v>
      </c>
      <c r="R479" s="8">
        <v>1.6E-2</v>
      </c>
      <c r="S479" s="8">
        <v>0</v>
      </c>
      <c r="T479" s="8">
        <v>0</v>
      </c>
      <c r="U479" s="8"/>
      <c r="V479" s="8"/>
      <c r="W479" s="8"/>
      <c r="X479" s="31">
        <f>SUM(Tabela2[[#This Row],[K2O   ]:[In2O3]])</f>
        <v>101.253</v>
      </c>
      <c r="Y479" s="8"/>
      <c r="Z479" s="8"/>
      <c r="AA479" s="8">
        <v>2.3522924958809758E-3</v>
      </c>
      <c r="AB479" s="8">
        <v>2.9057519858993204E-5</v>
      </c>
      <c r="AC479" s="8">
        <v>0</v>
      </c>
      <c r="AD479" s="8">
        <v>4.7549772671280388E-4</v>
      </c>
      <c r="AE479" s="8">
        <v>0</v>
      </c>
      <c r="AF479" s="8">
        <v>7.8830066558074428E-3</v>
      </c>
      <c r="AG479" s="8">
        <v>6.2648333377772939E-5</v>
      </c>
      <c r="AH479" s="8">
        <v>7.8352793317429707E-4</v>
      </c>
      <c r="AI479" s="8">
        <v>0</v>
      </c>
      <c r="AJ479" s="8">
        <v>0</v>
      </c>
      <c r="AK479" s="8">
        <v>4.4480991619276884E-4</v>
      </c>
      <c r="AL479" s="8">
        <v>8.0251910147963233E-4</v>
      </c>
      <c r="AM479" s="8">
        <v>0.98862709982865338</v>
      </c>
      <c r="AN479" s="8">
        <v>1.4652667042378792E-4</v>
      </c>
      <c r="AO479" s="8">
        <v>0</v>
      </c>
      <c r="AP479" s="8">
        <v>0</v>
      </c>
      <c r="AQ479" s="8">
        <v>0</v>
      </c>
      <c r="AR479" s="8">
        <v>0</v>
      </c>
      <c r="AS479" s="8">
        <f>SUM(Tabela2[[#This Row],[Mg15]:[U]])</f>
        <v>1.0016069861815617</v>
      </c>
    </row>
    <row r="480" spans="1:45" x14ac:dyDescent="0.25">
      <c r="B480" s="6" t="s">
        <v>528</v>
      </c>
      <c r="C480" s="29" t="s">
        <v>505</v>
      </c>
      <c r="D480" s="8"/>
      <c r="E480" s="8"/>
      <c r="F480" s="8"/>
      <c r="G480" s="8">
        <v>8.5999999999999993E-2</v>
      </c>
      <c r="H480" s="8">
        <v>0</v>
      </c>
      <c r="I480" s="8">
        <v>0</v>
      </c>
      <c r="J480" s="8">
        <v>0</v>
      </c>
      <c r="K480" s="8">
        <v>0.16200000000000001</v>
      </c>
      <c r="L480" s="8">
        <v>0</v>
      </c>
      <c r="M480" s="8">
        <v>1.9E-2</v>
      </c>
      <c r="N480" s="8">
        <v>0</v>
      </c>
      <c r="O480" s="8">
        <v>0</v>
      </c>
      <c r="P480" s="8">
        <v>6.5000000000000002E-2</v>
      </c>
      <c r="Q480" s="8">
        <v>100.41500000000001</v>
      </c>
      <c r="R480" s="8">
        <v>0</v>
      </c>
      <c r="S480" s="8">
        <v>6.0999999999999999E-2</v>
      </c>
      <c r="T480" s="8">
        <v>1.2999999999999999E-2</v>
      </c>
      <c r="U480" s="8"/>
      <c r="V480" s="8"/>
      <c r="W480" s="8"/>
      <c r="X480" s="31">
        <f>SUM(Tabela2[[#This Row],[K2O   ]:[In2O3]])</f>
        <v>100.82100000000001</v>
      </c>
      <c r="Y480" s="8"/>
      <c r="Z480" s="8"/>
      <c r="AA480" s="8">
        <v>3.1820931648731845E-3</v>
      </c>
      <c r="AB480" s="8">
        <v>0</v>
      </c>
      <c r="AC480" s="8">
        <v>0</v>
      </c>
      <c r="AD480" s="8">
        <v>0</v>
      </c>
      <c r="AE480" s="8">
        <v>0</v>
      </c>
      <c r="AF480" s="8">
        <v>3.0249699732054886E-3</v>
      </c>
      <c r="AG480" s="8">
        <v>0</v>
      </c>
      <c r="AH480" s="8">
        <v>3.9439152923442908E-4</v>
      </c>
      <c r="AI480" s="8">
        <v>0</v>
      </c>
      <c r="AJ480" s="8">
        <v>0</v>
      </c>
      <c r="AK480" s="8">
        <v>0</v>
      </c>
      <c r="AL480" s="8">
        <v>7.2935561167404735E-4</v>
      </c>
      <c r="AM480" s="8">
        <v>0.99363499946774958</v>
      </c>
      <c r="AN480" s="8">
        <v>0</v>
      </c>
      <c r="AO480" s="8">
        <v>4.1172747070048371E-4</v>
      </c>
      <c r="AP480" s="8">
        <v>8.362290601537265E-5</v>
      </c>
      <c r="AQ480" s="8">
        <v>0</v>
      </c>
      <c r="AR480" s="8">
        <v>0</v>
      </c>
      <c r="AS480" s="8">
        <f>SUM(Tabela2[[#This Row],[Mg15]:[U]])</f>
        <v>1.0014611601234524</v>
      </c>
    </row>
    <row r="481" spans="1:45" x14ac:dyDescent="0.25">
      <c r="B481" s="6" t="s">
        <v>529</v>
      </c>
      <c r="C481" s="29" t="s">
        <v>505</v>
      </c>
      <c r="D481" s="8"/>
      <c r="E481" s="8"/>
      <c r="F481" s="8"/>
      <c r="G481" s="8">
        <v>4.4999999999999998E-2</v>
      </c>
      <c r="H481" s="8">
        <v>7.0000000000000001E-3</v>
      </c>
      <c r="I481" s="8">
        <v>0</v>
      </c>
      <c r="J481" s="8">
        <v>7.0000000000000001E-3</v>
      </c>
      <c r="K481" s="8">
        <v>0.38700000000000001</v>
      </c>
      <c r="L481" s="8">
        <v>0.03</v>
      </c>
      <c r="M481" s="8">
        <v>0</v>
      </c>
      <c r="N481" s="8">
        <v>0</v>
      </c>
      <c r="O481" s="8">
        <v>3.5000000000000003E-2</v>
      </c>
      <c r="P481" s="8">
        <v>3.4000000000000002E-2</v>
      </c>
      <c r="Q481" s="8">
        <v>100.199</v>
      </c>
      <c r="R481" s="8">
        <v>1.2E-2</v>
      </c>
      <c r="S481" s="8">
        <v>0</v>
      </c>
      <c r="T481" s="8">
        <v>0</v>
      </c>
      <c r="U481" s="8"/>
      <c r="V481" s="8"/>
      <c r="W481" s="8"/>
      <c r="X481" s="31">
        <f>SUM(Tabela2[[#This Row],[K2O   ]:[In2O3]])</f>
        <v>100.756</v>
      </c>
      <c r="Y481" s="8"/>
      <c r="Z481" s="8"/>
      <c r="AA481" s="8">
        <v>1.6630901528579423E-3</v>
      </c>
      <c r="AB481" s="8">
        <v>2.0452599422720862E-4</v>
      </c>
      <c r="AC481" s="8">
        <v>0</v>
      </c>
      <c r="AD481" s="8">
        <v>0</v>
      </c>
      <c r="AE481" s="8">
        <v>1.5121258587102291E-4</v>
      </c>
      <c r="AF481" s="8">
        <v>7.2178168441171305E-3</v>
      </c>
      <c r="AG481" s="8">
        <v>6.2994328554167364E-4</v>
      </c>
      <c r="AH481" s="8">
        <v>0</v>
      </c>
      <c r="AI481" s="8">
        <v>0</v>
      </c>
      <c r="AJ481" s="8">
        <v>0</v>
      </c>
      <c r="AK481" s="8">
        <v>4.2308995061333667E-4</v>
      </c>
      <c r="AL481" s="8">
        <v>3.810603201883633E-4</v>
      </c>
      <c r="AM481" s="8">
        <v>0.99033131973497945</v>
      </c>
      <c r="AN481" s="8">
        <v>1.1050193262482472E-4</v>
      </c>
      <c r="AO481" s="8">
        <v>0</v>
      </c>
      <c r="AP481" s="8">
        <v>0</v>
      </c>
      <c r="AQ481" s="8">
        <v>0</v>
      </c>
      <c r="AR481" s="8">
        <v>0</v>
      </c>
      <c r="AS481" s="8">
        <f>SUM(Tabela2[[#This Row],[Mg15]:[U]])</f>
        <v>1.001112560801021</v>
      </c>
    </row>
    <row r="482" spans="1:45" x14ac:dyDescent="0.25">
      <c r="B482" s="6" t="s">
        <v>530</v>
      </c>
      <c r="C482" s="29" t="s">
        <v>505</v>
      </c>
      <c r="D482" s="8"/>
      <c r="E482" s="8"/>
      <c r="F482" s="8"/>
      <c r="G482" s="8">
        <v>3.6999999999999998E-2</v>
      </c>
      <c r="H482" s="8">
        <v>0</v>
      </c>
      <c r="I482" s="8">
        <v>1.4999999999999999E-2</v>
      </c>
      <c r="J482" s="8">
        <v>1.9E-2</v>
      </c>
      <c r="K482" s="8">
        <v>0.40200000000000002</v>
      </c>
      <c r="L482" s="8">
        <v>0</v>
      </c>
      <c r="M482" s="8">
        <v>1.9E-2</v>
      </c>
      <c r="N482" s="8">
        <v>0</v>
      </c>
      <c r="O482" s="8">
        <v>0</v>
      </c>
      <c r="P482" s="8">
        <v>2.1000000000000001E-2</v>
      </c>
      <c r="Q482" s="8">
        <v>99.983000000000004</v>
      </c>
      <c r="R482" s="8">
        <v>0</v>
      </c>
      <c r="S482" s="8">
        <v>0.29699999999999999</v>
      </c>
      <c r="T482" s="8">
        <v>0</v>
      </c>
      <c r="U482" s="8"/>
      <c r="V482" s="8"/>
      <c r="W482" s="8"/>
      <c r="X482" s="31">
        <f>SUM(Tabela2[[#This Row],[K2O   ]:[In2O3]])</f>
        <v>100.79300000000001</v>
      </c>
      <c r="Y482" s="8"/>
      <c r="Z482" s="8"/>
      <c r="AA482" s="8">
        <v>1.3675954256352524E-3</v>
      </c>
      <c r="AB482" s="8">
        <v>0</v>
      </c>
      <c r="AC482" s="8">
        <v>0</v>
      </c>
      <c r="AD482" s="8">
        <v>3.9848480468674714E-4</v>
      </c>
      <c r="AE482" s="8">
        <v>4.1048390984784047E-4</v>
      </c>
      <c r="AF482" s="8">
        <v>7.4984859586196845E-3</v>
      </c>
      <c r="AG482" s="8">
        <v>0</v>
      </c>
      <c r="AH482" s="8">
        <v>3.939753540897378E-4</v>
      </c>
      <c r="AI482" s="8">
        <v>0</v>
      </c>
      <c r="AJ482" s="8">
        <v>0</v>
      </c>
      <c r="AK482" s="8">
        <v>0</v>
      </c>
      <c r="AL482" s="8">
        <v>2.3538931377746884E-4</v>
      </c>
      <c r="AM482" s="8">
        <v>0.98831623049381423</v>
      </c>
      <c r="AN482" s="8">
        <v>0</v>
      </c>
      <c r="AO482" s="8">
        <v>2.002524944602142E-3</v>
      </c>
      <c r="AP482" s="8">
        <v>0</v>
      </c>
      <c r="AQ482" s="8">
        <v>0</v>
      </c>
      <c r="AR482" s="8">
        <v>0</v>
      </c>
      <c r="AS482" s="8">
        <f>SUM(Tabela2[[#This Row],[Mg15]:[U]])</f>
        <v>1.0006231702050732</v>
      </c>
    </row>
    <row r="483" spans="1:45" x14ac:dyDescent="0.25">
      <c r="B483" s="6" t="s">
        <v>531</v>
      </c>
      <c r="C483" s="29" t="s">
        <v>505</v>
      </c>
      <c r="D483" s="8"/>
      <c r="E483" s="8"/>
      <c r="F483" s="8"/>
      <c r="G483" s="8">
        <v>7.6999999999999999E-2</v>
      </c>
      <c r="H483" s="8">
        <v>8.9999999999999993E-3</v>
      </c>
      <c r="I483" s="8">
        <v>1.2999999999999999E-2</v>
      </c>
      <c r="J483" s="8">
        <v>0</v>
      </c>
      <c r="K483" s="8">
        <v>0.35</v>
      </c>
      <c r="L483" s="8">
        <v>2.9000000000000001E-2</v>
      </c>
      <c r="M483" s="8">
        <v>0</v>
      </c>
      <c r="N483" s="8">
        <v>0</v>
      </c>
      <c r="O483" s="8">
        <v>2.1000000000000001E-2</v>
      </c>
      <c r="P483" s="8">
        <v>0.01</v>
      </c>
      <c r="Q483" s="8">
        <v>99.825000000000003</v>
      </c>
      <c r="R483" s="8">
        <v>0</v>
      </c>
      <c r="S483" s="8">
        <v>0</v>
      </c>
      <c r="T483" s="8">
        <v>1.0999999999999999E-2</v>
      </c>
      <c r="U483" s="8"/>
      <c r="V483" s="8"/>
      <c r="W483" s="8"/>
      <c r="X483" s="31">
        <f>SUM(Tabela2[[#This Row],[K2O   ]:[In2O3]])</f>
        <v>100.345</v>
      </c>
      <c r="Y483" s="8"/>
      <c r="Z483" s="8"/>
      <c r="AA483" s="8">
        <v>2.8578500223196256E-3</v>
      </c>
      <c r="AB483" s="8">
        <v>2.6408176383799144E-4</v>
      </c>
      <c r="AC483" s="8">
        <v>0</v>
      </c>
      <c r="AD483" s="8">
        <v>3.4678208345397947E-4</v>
      </c>
      <c r="AE483" s="8">
        <v>0</v>
      </c>
      <c r="AF483" s="8">
        <v>6.5555384179449162E-3</v>
      </c>
      <c r="AG483" s="8">
        <v>6.1153824774639719E-4</v>
      </c>
      <c r="AH483" s="8">
        <v>0</v>
      </c>
      <c r="AI483" s="8">
        <v>0</v>
      </c>
      <c r="AJ483" s="8">
        <v>0</v>
      </c>
      <c r="AK483" s="8">
        <v>2.5493495693000248E-4</v>
      </c>
      <c r="AL483" s="8">
        <v>1.1255382048529856E-4</v>
      </c>
      <c r="AM483" s="8">
        <v>0.99083622450256059</v>
      </c>
      <c r="AN483" s="8">
        <v>0</v>
      </c>
      <c r="AO483" s="8">
        <v>0</v>
      </c>
      <c r="AP483" s="8">
        <v>7.0975564879533059E-5</v>
      </c>
      <c r="AQ483" s="8">
        <v>0</v>
      </c>
      <c r="AR483" s="8">
        <v>0</v>
      </c>
      <c r="AS483" s="8">
        <f>SUM(Tabela2[[#This Row],[Mg15]:[U]])</f>
        <v>1.0019104793801583</v>
      </c>
    </row>
    <row r="484" spans="1:45" x14ac:dyDescent="0.25">
      <c r="B484" s="6" t="s">
        <v>532</v>
      </c>
      <c r="C484" s="29" t="s">
        <v>505</v>
      </c>
      <c r="D484" s="8"/>
      <c r="E484" s="8"/>
      <c r="F484" s="8"/>
      <c r="G484" s="8">
        <v>7.0999999999999994E-2</v>
      </c>
      <c r="H484" s="8">
        <v>3.0000000000000001E-3</v>
      </c>
      <c r="I484" s="8">
        <v>1.2E-2</v>
      </c>
      <c r="J484" s="8">
        <v>2E-3</v>
      </c>
      <c r="K484" s="8">
        <v>0.45300000000000001</v>
      </c>
      <c r="L484" s="8">
        <v>0</v>
      </c>
      <c r="M484" s="8">
        <v>2.7E-2</v>
      </c>
      <c r="N484" s="8">
        <v>0</v>
      </c>
      <c r="O484" s="8">
        <v>0</v>
      </c>
      <c r="P484" s="8">
        <v>0</v>
      </c>
      <c r="Q484" s="8">
        <v>99.909000000000006</v>
      </c>
      <c r="R484" s="8">
        <v>0</v>
      </c>
      <c r="S484" s="8">
        <v>0</v>
      </c>
      <c r="T484" s="8">
        <v>0</v>
      </c>
      <c r="U484" s="8"/>
      <c r="V484" s="8"/>
      <c r="W484" s="8"/>
      <c r="X484" s="31">
        <f>SUM(Tabela2[[#This Row],[K2O   ]:[In2O3]])</f>
        <v>100.477</v>
      </c>
      <c r="Y484" s="8"/>
      <c r="Z484" s="8"/>
      <c r="AA484" s="8">
        <v>2.6298690921638941E-3</v>
      </c>
      <c r="AB484" s="8">
        <v>8.7850498693975974E-5</v>
      </c>
      <c r="AC484" s="8">
        <v>0</v>
      </c>
      <c r="AD484" s="8">
        <v>3.1946377485668465E-4</v>
      </c>
      <c r="AE484" s="8">
        <v>4.3300449013888091E-5</v>
      </c>
      <c r="AF484" s="8">
        <v>8.4677026371437654E-3</v>
      </c>
      <c r="AG484" s="8">
        <v>0</v>
      </c>
      <c r="AH484" s="8">
        <v>5.610467934638408E-4</v>
      </c>
      <c r="AI484" s="8">
        <v>0</v>
      </c>
      <c r="AJ484" s="8">
        <v>0</v>
      </c>
      <c r="AK484" s="8">
        <v>0</v>
      </c>
      <c r="AL484" s="8">
        <v>0</v>
      </c>
      <c r="AM484" s="8">
        <v>0.98967874432183311</v>
      </c>
      <c r="AN484" s="8">
        <v>0</v>
      </c>
      <c r="AO484" s="8">
        <v>0</v>
      </c>
      <c r="AP484" s="8">
        <v>0</v>
      </c>
      <c r="AQ484" s="8">
        <v>0</v>
      </c>
      <c r="AR484" s="8">
        <v>0</v>
      </c>
      <c r="AS484" s="8">
        <f>SUM(Tabela2[[#This Row],[Mg15]:[U]])</f>
        <v>1.0017879775671692</v>
      </c>
    </row>
    <row r="485" spans="1:45" x14ac:dyDescent="0.25">
      <c r="B485" s="6" t="s">
        <v>533</v>
      </c>
      <c r="C485" s="29" t="s">
        <v>505</v>
      </c>
      <c r="D485" s="8"/>
      <c r="E485" s="8"/>
      <c r="F485" s="8"/>
      <c r="G485" s="8">
        <v>5.6000000000000001E-2</v>
      </c>
      <c r="H485" s="8">
        <v>8.0000000000000002E-3</v>
      </c>
      <c r="I485" s="8">
        <v>0</v>
      </c>
      <c r="J485" s="8">
        <v>0</v>
      </c>
      <c r="K485" s="8">
        <v>0.375</v>
      </c>
      <c r="L485" s="8">
        <v>0</v>
      </c>
      <c r="M485" s="8">
        <v>2.9000000000000001E-2</v>
      </c>
      <c r="N485" s="8">
        <v>0</v>
      </c>
      <c r="O485" s="8">
        <v>0</v>
      </c>
      <c r="P485" s="8">
        <v>4.2999999999999997E-2</v>
      </c>
      <c r="Q485" s="8">
        <v>100.491</v>
      </c>
      <c r="R485" s="8">
        <v>0</v>
      </c>
      <c r="S485" s="8">
        <v>0.215</v>
      </c>
      <c r="T485" s="8">
        <v>0.03</v>
      </c>
      <c r="U485" s="8"/>
      <c r="V485" s="8"/>
      <c r="W485" s="8"/>
      <c r="X485" s="31">
        <f>SUM(Tabela2[[#This Row],[K2O   ]:[In2O3]])</f>
        <v>101.247</v>
      </c>
      <c r="Y485" s="8"/>
      <c r="Z485" s="8"/>
      <c r="AA485" s="8">
        <v>2.0605046090658493E-3</v>
      </c>
      <c r="AB485" s="8">
        <v>2.3271412504722062E-4</v>
      </c>
      <c r="AC485" s="8">
        <v>0</v>
      </c>
      <c r="AD485" s="8">
        <v>0</v>
      </c>
      <c r="AE485" s="8">
        <v>0</v>
      </c>
      <c r="AF485" s="8">
        <v>6.9631931979092718E-3</v>
      </c>
      <c r="AG485" s="8">
        <v>0</v>
      </c>
      <c r="AH485" s="8">
        <v>5.9860880324189079E-4</v>
      </c>
      <c r="AI485" s="8">
        <v>0</v>
      </c>
      <c r="AJ485" s="8">
        <v>0</v>
      </c>
      <c r="AK485" s="8">
        <v>0</v>
      </c>
      <c r="AL485" s="8">
        <v>4.798058641265851E-4</v>
      </c>
      <c r="AM485" s="8">
        <v>0.98884126101467673</v>
      </c>
      <c r="AN485" s="8">
        <v>0</v>
      </c>
      <c r="AO485" s="8">
        <v>1.4430772931206227E-3</v>
      </c>
      <c r="AP485" s="8">
        <v>1.9189969394364944E-4</v>
      </c>
      <c r="AQ485" s="8">
        <v>0</v>
      </c>
      <c r="AR485" s="8">
        <v>0</v>
      </c>
      <c r="AS485" s="8">
        <f>SUM(Tabela2[[#This Row],[Mg15]:[U]])</f>
        <v>1.0008110646011317</v>
      </c>
    </row>
    <row r="486" spans="1:45" x14ac:dyDescent="0.25">
      <c r="B486" s="6" t="s">
        <v>534</v>
      </c>
      <c r="C486" s="29" t="s">
        <v>505</v>
      </c>
      <c r="D486" s="8"/>
      <c r="E486" s="8"/>
      <c r="F486" s="8"/>
      <c r="G486" s="8">
        <v>5.2999999999999999E-2</v>
      </c>
      <c r="H486" s="8">
        <v>0</v>
      </c>
      <c r="I486" s="8">
        <v>1.0999999999999999E-2</v>
      </c>
      <c r="J486" s="8">
        <v>2.7E-2</v>
      </c>
      <c r="K486" s="8">
        <v>0.51500000000000001</v>
      </c>
      <c r="L486" s="8">
        <v>1E-3</v>
      </c>
      <c r="M486" s="8">
        <v>0.159</v>
      </c>
      <c r="N486" s="8">
        <v>0</v>
      </c>
      <c r="O486" s="8">
        <v>0</v>
      </c>
      <c r="P486" s="8">
        <v>0.56100000000000005</v>
      </c>
      <c r="Q486" s="8">
        <v>100.43300000000001</v>
      </c>
      <c r="R486" s="8">
        <v>2E-3</v>
      </c>
      <c r="S486" s="8">
        <v>1.9E-2</v>
      </c>
      <c r="T486" s="8">
        <v>0</v>
      </c>
      <c r="U486" s="8"/>
      <c r="V486" s="8"/>
      <c r="W486" s="8"/>
      <c r="X486" s="31">
        <f>SUM(Tabela2[[#This Row],[K2O   ]:[In2O3]])</f>
        <v>101.78100000000001</v>
      </c>
      <c r="Y486" s="8"/>
      <c r="Z486" s="8"/>
      <c r="AA486" s="8">
        <v>1.9326341975694258E-3</v>
      </c>
      <c r="AB486" s="8">
        <v>0</v>
      </c>
      <c r="AC486" s="8">
        <v>0</v>
      </c>
      <c r="AD486" s="8">
        <v>2.8829098786632863E-4</v>
      </c>
      <c r="AE486" s="8">
        <v>5.7547197210042352E-4</v>
      </c>
      <c r="AF486" s="8">
        <v>9.4770382511347572E-3</v>
      </c>
      <c r="AG486" s="8">
        <v>2.0718137383994721E-5</v>
      </c>
      <c r="AH486" s="8">
        <v>3.2525984663738794E-3</v>
      </c>
      <c r="AI486" s="8">
        <v>0</v>
      </c>
      <c r="AJ486" s="8">
        <v>0</v>
      </c>
      <c r="AK486" s="8">
        <v>0</v>
      </c>
      <c r="AL486" s="8">
        <v>6.2036628090085064E-3</v>
      </c>
      <c r="AM486" s="8">
        <v>0.97940896376029596</v>
      </c>
      <c r="AN486" s="8">
        <v>1.8171431253128202E-5</v>
      </c>
      <c r="AO486" s="8">
        <v>1.263842516560435E-4</v>
      </c>
      <c r="AP486" s="8">
        <v>0</v>
      </c>
      <c r="AQ486" s="8">
        <v>0</v>
      </c>
      <c r="AR486" s="8">
        <v>0</v>
      </c>
      <c r="AS486" s="8">
        <f>SUM(Tabela2[[#This Row],[Mg15]:[U]])</f>
        <v>1.0013039342646424</v>
      </c>
    </row>
    <row r="487" spans="1:45" x14ac:dyDescent="0.25">
      <c r="B487" s="6" t="s">
        <v>535</v>
      </c>
      <c r="C487" s="29" t="s">
        <v>505</v>
      </c>
      <c r="D487" s="8"/>
      <c r="E487" s="8"/>
      <c r="F487" s="8"/>
      <c r="G487" s="8">
        <v>7.5999999999999998E-2</v>
      </c>
      <c r="H487" s="8">
        <v>5.0000000000000001E-3</v>
      </c>
      <c r="I487" s="8">
        <v>0</v>
      </c>
      <c r="J487" s="8">
        <v>7.0000000000000001E-3</v>
      </c>
      <c r="K487" s="8">
        <v>0.47899999999999998</v>
      </c>
      <c r="L487" s="8">
        <v>1.7999999999999999E-2</v>
      </c>
      <c r="M487" s="8">
        <v>0.16900000000000001</v>
      </c>
      <c r="N487" s="8">
        <v>0</v>
      </c>
      <c r="O487" s="8">
        <v>0.04</v>
      </c>
      <c r="P487" s="8">
        <v>0.52200000000000002</v>
      </c>
      <c r="Q487" s="8">
        <v>99.72</v>
      </c>
      <c r="R487" s="8">
        <v>0</v>
      </c>
      <c r="S487" s="8">
        <v>0</v>
      </c>
      <c r="T487" s="8">
        <v>0</v>
      </c>
      <c r="U487" s="8"/>
      <c r="V487" s="8"/>
      <c r="W487" s="8"/>
      <c r="X487" s="31">
        <f>SUM(Tabela2[[#This Row],[K2O   ]:[In2O3]])</f>
        <v>101.036</v>
      </c>
      <c r="Y487" s="8"/>
      <c r="Z487" s="8"/>
      <c r="AA487" s="8">
        <v>2.7923122644669947E-3</v>
      </c>
      <c r="AB487" s="8">
        <v>1.4523376299921986E-4</v>
      </c>
      <c r="AC487" s="8">
        <v>0</v>
      </c>
      <c r="AD487" s="8">
        <v>0</v>
      </c>
      <c r="AE487" s="8">
        <v>1.503263295143424E-4</v>
      </c>
      <c r="AF487" s="8">
        <v>8.881320015793618E-3</v>
      </c>
      <c r="AG487" s="8">
        <v>3.7575071428957833E-4</v>
      </c>
      <c r="AH487" s="8">
        <v>3.4833461552080136E-3</v>
      </c>
      <c r="AI487" s="8">
        <v>0</v>
      </c>
      <c r="AJ487" s="8">
        <v>0</v>
      </c>
      <c r="AK487" s="8">
        <v>4.8069739670522161E-4</v>
      </c>
      <c r="AL487" s="8">
        <v>5.8161075291607257E-3</v>
      </c>
      <c r="AM487" s="8">
        <v>0.97982047353968271</v>
      </c>
      <c r="AN487" s="8">
        <v>0</v>
      </c>
      <c r="AO487" s="8">
        <v>0</v>
      </c>
      <c r="AP487" s="8">
        <v>0</v>
      </c>
      <c r="AQ487" s="8">
        <v>0</v>
      </c>
      <c r="AR487" s="8">
        <v>0</v>
      </c>
      <c r="AS487" s="8">
        <f>SUM(Tabela2[[#This Row],[Mg15]:[U]])</f>
        <v>1.0019455677078204</v>
      </c>
    </row>
    <row r="488" spans="1:45" x14ac:dyDescent="0.25">
      <c r="A488" s="9">
        <v>124</v>
      </c>
      <c r="B488" s="6" t="s">
        <v>536</v>
      </c>
      <c r="C488" s="29" t="s">
        <v>505</v>
      </c>
      <c r="D488" s="8"/>
      <c r="E488" s="8"/>
      <c r="F488" s="8"/>
      <c r="G488" s="8">
        <v>7.0000000000000007E-2</v>
      </c>
      <c r="H488" s="8">
        <v>0</v>
      </c>
      <c r="I488" s="8">
        <v>1.4999999999999999E-2</v>
      </c>
      <c r="J488" s="8">
        <v>1E-3</v>
      </c>
      <c r="K488" s="8">
        <v>0.55800000000000005</v>
      </c>
      <c r="L488" s="8">
        <v>0</v>
      </c>
      <c r="M488" s="8">
        <v>0.03</v>
      </c>
      <c r="N488" s="8">
        <v>0</v>
      </c>
      <c r="O488" s="8">
        <v>0</v>
      </c>
      <c r="P488" s="8">
        <v>4.8000000000000001E-2</v>
      </c>
      <c r="Q488" s="8">
        <v>100.533</v>
      </c>
      <c r="R488" s="8">
        <v>0</v>
      </c>
      <c r="S488" s="8">
        <v>0.23899999999999999</v>
      </c>
      <c r="T488" s="8">
        <v>0</v>
      </c>
      <c r="U488" s="8"/>
      <c r="V488" s="8"/>
      <c r="W488" s="8"/>
      <c r="X488" s="31">
        <f>SUM(Tabela2[[#This Row],[K2O   ]:[In2O3]])</f>
        <v>101.494</v>
      </c>
      <c r="Y488" s="8"/>
      <c r="Z488" s="8"/>
      <c r="AA488" s="8">
        <v>2.5651076879551257E-3</v>
      </c>
      <c r="AB488" s="8">
        <v>0</v>
      </c>
      <c r="AC488" s="8">
        <v>0</v>
      </c>
      <c r="AD488" s="8">
        <v>3.9506032083112629E-4</v>
      </c>
      <c r="AE488" s="8">
        <v>2.1418753080511302E-5</v>
      </c>
      <c r="AF488" s="8">
        <v>1.0318899324065683E-2</v>
      </c>
      <c r="AG488" s="8">
        <v>0</v>
      </c>
      <c r="AH488" s="8">
        <v>6.1672045797237928E-4</v>
      </c>
      <c r="AI488" s="8">
        <v>0</v>
      </c>
      <c r="AJ488" s="8">
        <v>0</v>
      </c>
      <c r="AK488" s="8">
        <v>0</v>
      </c>
      <c r="AL488" s="8">
        <v>5.3340899170294792E-4</v>
      </c>
      <c r="AM488" s="8">
        <v>0.98521281742946021</v>
      </c>
      <c r="AN488" s="8">
        <v>0</v>
      </c>
      <c r="AO488" s="8">
        <v>1.5976109669247117E-3</v>
      </c>
      <c r="AP488" s="8">
        <v>0</v>
      </c>
      <c r="AQ488" s="8">
        <v>0</v>
      </c>
      <c r="AR488" s="8">
        <v>0</v>
      </c>
      <c r="AS488" s="8">
        <f>SUM(Tabela2[[#This Row],[Mg15]:[U]])</f>
        <v>1.0012610439319927</v>
      </c>
    </row>
    <row r="489" spans="1:45" x14ac:dyDescent="0.25">
      <c r="B489" s="6" t="s">
        <v>537</v>
      </c>
      <c r="C489" s="29" t="s">
        <v>505</v>
      </c>
      <c r="D489" s="8"/>
      <c r="E489" s="8"/>
      <c r="F489" s="8"/>
      <c r="G489" s="8">
        <v>5.0999999999999997E-2</v>
      </c>
      <c r="H489" s="8">
        <v>0</v>
      </c>
      <c r="I489" s="8">
        <v>0</v>
      </c>
      <c r="J489" s="8">
        <v>0</v>
      </c>
      <c r="K489" s="8">
        <v>0.57099999999999995</v>
      </c>
      <c r="L489" s="8">
        <v>0</v>
      </c>
      <c r="M489" s="8">
        <v>6.8000000000000005E-2</v>
      </c>
      <c r="N489" s="8">
        <v>0</v>
      </c>
      <c r="O489" s="8">
        <v>6.2E-2</v>
      </c>
      <c r="P489" s="8">
        <v>3.4000000000000002E-2</v>
      </c>
      <c r="Q489" s="8">
        <v>100.098</v>
      </c>
      <c r="R489" s="8">
        <v>0</v>
      </c>
      <c r="S489" s="8">
        <v>0</v>
      </c>
      <c r="T489" s="8">
        <v>0</v>
      </c>
      <c r="U489" s="8"/>
      <c r="V489" s="8"/>
      <c r="W489" s="8"/>
      <c r="X489" s="31">
        <f>SUM(Tabela2[[#This Row],[K2O   ]:[In2O3]])</f>
        <v>100.884</v>
      </c>
      <c r="Y489" s="8"/>
      <c r="Z489" s="8"/>
      <c r="AA489" s="8">
        <v>1.8794682054761715E-3</v>
      </c>
      <c r="AB489" s="8">
        <v>0</v>
      </c>
      <c r="AC489" s="8">
        <v>0</v>
      </c>
      <c r="AD489" s="8">
        <v>0</v>
      </c>
      <c r="AE489" s="8">
        <v>0</v>
      </c>
      <c r="AF489" s="8">
        <v>1.0619217829230412E-2</v>
      </c>
      <c r="AG489" s="8">
        <v>0</v>
      </c>
      <c r="AH489" s="8">
        <v>1.405831460597139E-3</v>
      </c>
      <c r="AI489" s="8">
        <v>0</v>
      </c>
      <c r="AJ489" s="8">
        <v>0</v>
      </c>
      <c r="AK489" s="8">
        <v>7.4733940840099431E-4</v>
      </c>
      <c r="AL489" s="8">
        <v>3.7997520402458163E-4</v>
      </c>
      <c r="AM489" s="8">
        <v>0.98651582392430126</v>
      </c>
      <c r="AN489" s="8">
        <v>0</v>
      </c>
      <c r="AO489" s="8">
        <v>0</v>
      </c>
      <c r="AP489" s="8">
        <v>0</v>
      </c>
      <c r="AQ489" s="8">
        <v>0</v>
      </c>
      <c r="AR489" s="8">
        <v>0</v>
      </c>
      <c r="AS489" s="8">
        <f>SUM(Tabela2[[#This Row],[Mg15]:[U]])</f>
        <v>1.0015476560320307</v>
      </c>
    </row>
    <row r="490" spans="1:45" x14ac:dyDescent="0.25">
      <c r="B490" s="6" t="s">
        <v>538</v>
      </c>
      <c r="C490" s="29" t="s">
        <v>505</v>
      </c>
      <c r="D490" s="8"/>
      <c r="E490" s="8"/>
      <c r="F490" s="8"/>
      <c r="G490" s="8">
        <v>5.3999999999999999E-2</v>
      </c>
      <c r="H490" s="8">
        <v>0</v>
      </c>
      <c r="I490" s="8">
        <v>4.0000000000000001E-3</v>
      </c>
      <c r="J490" s="8">
        <v>0</v>
      </c>
      <c r="K490" s="8">
        <v>0.438</v>
      </c>
      <c r="L490" s="8">
        <v>3.0000000000000001E-3</v>
      </c>
      <c r="M490" s="8">
        <v>3.7999999999999999E-2</v>
      </c>
      <c r="N490" s="8">
        <v>0</v>
      </c>
      <c r="O490" s="8">
        <v>5.0999999999999997E-2</v>
      </c>
      <c r="P490" s="8">
        <v>0</v>
      </c>
      <c r="Q490" s="8">
        <v>100.736</v>
      </c>
      <c r="R490" s="8">
        <v>4.0000000000000001E-3</v>
      </c>
      <c r="S490" s="8">
        <v>0</v>
      </c>
      <c r="T490" s="8">
        <v>3.3000000000000002E-2</v>
      </c>
      <c r="U490" s="8"/>
      <c r="V490" s="8"/>
      <c r="W490" s="8"/>
      <c r="X490" s="31">
        <f>SUM(Tabela2[[#This Row],[K2O   ]:[In2O3]])</f>
        <v>101.361</v>
      </c>
      <c r="Y490" s="8"/>
      <c r="Z490" s="8"/>
      <c r="AA490" s="8">
        <v>5.9498497919399373E-3</v>
      </c>
      <c r="AB490" s="8">
        <v>0</v>
      </c>
      <c r="AC490" s="8">
        <v>0</v>
      </c>
      <c r="AD490" s="8">
        <v>3.1676473344482471E-4</v>
      </c>
      <c r="AE490" s="8">
        <v>0</v>
      </c>
      <c r="AF490" s="8">
        <v>2.4354429826396656E-2</v>
      </c>
      <c r="AG490" s="8">
        <v>1.8780641165549607E-4</v>
      </c>
      <c r="AH490" s="8">
        <v>2.3488505061097136E-3</v>
      </c>
      <c r="AI490" s="8">
        <v>0</v>
      </c>
      <c r="AJ490" s="8">
        <v>0</v>
      </c>
      <c r="AK490" s="8">
        <v>1.8379927980601383E-3</v>
      </c>
      <c r="AL490" s="8">
        <v>0</v>
      </c>
      <c r="AM490" s="8">
        <v>2.9683205070441381</v>
      </c>
      <c r="AN490" s="8">
        <v>1.0981396750884073E-4</v>
      </c>
      <c r="AO490" s="8">
        <v>0</v>
      </c>
      <c r="AP490" s="8">
        <v>6.3211143362935961E-4</v>
      </c>
      <c r="AQ490" s="8">
        <v>0</v>
      </c>
      <c r="AR490" s="8">
        <v>0</v>
      </c>
      <c r="AS490" s="8">
        <f>SUM(Tabela2[[#This Row],[Mg15]:[U]])</f>
        <v>3.004058126512883</v>
      </c>
    </row>
    <row r="491" spans="1:45" x14ac:dyDescent="0.25">
      <c r="B491" s="6" t="s">
        <v>539</v>
      </c>
      <c r="C491" s="29" t="s">
        <v>505</v>
      </c>
      <c r="D491" s="8"/>
      <c r="E491" s="8"/>
      <c r="F491" s="8"/>
      <c r="G491" s="8">
        <v>4.5999999999999999E-2</v>
      </c>
      <c r="H491" s="8">
        <v>1.6E-2</v>
      </c>
      <c r="I491" s="8">
        <v>0.01</v>
      </c>
      <c r="J491" s="8">
        <v>3.5000000000000003E-2</v>
      </c>
      <c r="K491" s="8">
        <v>0.36599999999999999</v>
      </c>
      <c r="L491" s="8">
        <v>0</v>
      </c>
      <c r="M491" s="8">
        <v>0.06</v>
      </c>
      <c r="N491" s="8">
        <v>0</v>
      </c>
      <c r="O491" s="8">
        <v>0</v>
      </c>
      <c r="P491" s="8">
        <v>1.6E-2</v>
      </c>
      <c r="Q491" s="8">
        <v>100.705</v>
      </c>
      <c r="R491" s="8">
        <v>0</v>
      </c>
      <c r="S491" s="8">
        <v>0</v>
      </c>
      <c r="T491" s="8">
        <v>0</v>
      </c>
      <c r="U491" s="8"/>
      <c r="V491" s="8"/>
      <c r="W491" s="8"/>
      <c r="X491" s="31">
        <f>SUM(Tabela2[[#This Row],[K2O   ]:[In2O3]])</f>
        <v>101.254</v>
      </c>
      <c r="Y491" s="8"/>
      <c r="Z491" s="8"/>
      <c r="AA491" s="8">
        <v>5.0752478285972088E-3</v>
      </c>
      <c r="AB491" s="8">
        <v>1.3956181190944677E-3</v>
      </c>
      <c r="AC491" s="8">
        <v>0</v>
      </c>
      <c r="AD491" s="8">
        <v>7.92983248552402E-4</v>
      </c>
      <c r="AE491" s="8">
        <v>2.2571170878529275E-3</v>
      </c>
      <c r="AF491" s="8">
        <v>2.0378495687751613E-2</v>
      </c>
      <c r="AG491" s="8">
        <v>0</v>
      </c>
      <c r="AH491" s="8">
        <v>3.7137290162383547E-3</v>
      </c>
      <c r="AI491" s="8">
        <v>0</v>
      </c>
      <c r="AJ491" s="8">
        <v>0</v>
      </c>
      <c r="AK491" s="8">
        <v>0</v>
      </c>
      <c r="AL491" s="8">
        <v>5.353415323485184E-4</v>
      </c>
      <c r="AM491" s="8">
        <v>2.9714217959449081</v>
      </c>
      <c r="AN491" s="8">
        <v>0</v>
      </c>
      <c r="AO491" s="8">
        <v>0</v>
      </c>
      <c r="AP491" s="8">
        <v>0</v>
      </c>
      <c r="AQ491" s="8">
        <v>0</v>
      </c>
      <c r="AR491" s="8">
        <v>0</v>
      </c>
      <c r="AS491" s="8">
        <f>SUM(Tabela2[[#This Row],[Mg15]:[U]])</f>
        <v>3.0055703284653434</v>
      </c>
    </row>
    <row r="492" spans="1:45" x14ac:dyDescent="0.25">
      <c r="B492" s="6" t="s">
        <v>540</v>
      </c>
      <c r="C492" s="29" t="s">
        <v>505</v>
      </c>
      <c r="D492" s="8"/>
      <c r="E492" s="8"/>
      <c r="F492" s="8"/>
      <c r="G492" s="8">
        <v>7.4999999999999997E-2</v>
      </c>
      <c r="H492" s="8">
        <v>0</v>
      </c>
      <c r="I492" s="8">
        <v>2.5000000000000001E-2</v>
      </c>
      <c r="J492" s="8">
        <v>1.9E-2</v>
      </c>
      <c r="K492" s="8">
        <v>0.30099999999999999</v>
      </c>
      <c r="L492" s="8">
        <v>2.7E-2</v>
      </c>
      <c r="M492" s="8">
        <v>7.5999999999999998E-2</v>
      </c>
      <c r="N492" s="8">
        <v>0</v>
      </c>
      <c r="O492" s="8">
        <v>6.0000000000000001E-3</v>
      </c>
      <c r="P492" s="8">
        <v>0.23</v>
      </c>
      <c r="Q492" s="8">
        <v>99.421000000000006</v>
      </c>
      <c r="R492" s="8">
        <v>0</v>
      </c>
      <c r="S492" s="8">
        <v>0.13200000000000001</v>
      </c>
      <c r="T492" s="8">
        <v>0</v>
      </c>
      <c r="U492" s="8"/>
      <c r="V492" s="8"/>
      <c r="W492" s="8"/>
      <c r="X492" s="31">
        <f>SUM(Tabela2[[#This Row],[K2O   ]:[In2O3]])</f>
        <v>100.31200000000001</v>
      </c>
      <c r="Y492" s="8"/>
      <c r="Z492" s="8"/>
      <c r="AA492" s="8">
        <v>8.3508591935923422E-3</v>
      </c>
      <c r="AB492" s="8">
        <v>0</v>
      </c>
      <c r="AC492" s="8">
        <v>0</v>
      </c>
      <c r="AD492" s="8">
        <v>2.0006655639183413E-3</v>
      </c>
      <c r="AE492" s="8">
        <v>1.2365455545348401E-3</v>
      </c>
      <c r="AF492" s="8">
        <v>1.691328656386909E-2</v>
      </c>
      <c r="AG492" s="8">
        <v>1.7080893305587814E-3</v>
      </c>
      <c r="AH492" s="8">
        <v>4.7472601094307445E-3</v>
      </c>
      <c r="AI492" s="8">
        <v>0</v>
      </c>
      <c r="AJ492" s="8">
        <v>0</v>
      </c>
      <c r="AK492" s="8">
        <v>2.1851564436596029E-4</v>
      </c>
      <c r="AL492" s="8">
        <v>7.7662124405475904E-3</v>
      </c>
      <c r="AM492" s="8">
        <v>2.9604782388648765</v>
      </c>
      <c r="AN492" s="8">
        <v>0</v>
      </c>
      <c r="AO492" s="8">
        <v>2.6810776892416742E-3</v>
      </c>
      <c r="AP492" s="8">
        <v>0</v>
      </c>
      <c r="AQ492" s="8">
        <v>0</v>
      </c>
      <c r="AR492" s="8">
        <v>0</v>
      </c>
      <c r="AS492" s="8">
        <f>SUM(Tabela2[[#This Row],[Mg15]:[U]])</f>
        <v>3.006100750954936</v>
      </c>
    </row>
    <row r="493" spans="1:45" x14ac:dyDescent="0.25">
      <c r="B493" s="6" t="s">
        <v>541</v>
      </c>
      <c r="C493" s="29" t="s">
        <v>505</v>
      </c>
      <c r="D493" s="8"/>
      <c r="E493" s="8"/>
      <c r="F493" s="8"/>
      <c r="G493" s="8">
        <v>4.5999999999999999E-2</v>
      </c>
      <c r="H493" s="8">
        <v>1.2E-2</v>
      </c>
      <c r="I493" s="8">
        <v>2.8000000000000001E-2</v>
      </c>
      <c r="J493" s="8">
        <v>1E-3</v>
      </c>
      <c r="K493" s="8">
        <v>0.441</v>
      </c>
      <c r="L493" s="8">
        <v>0</v>
      </c>
      <c r="M493" s="8">
        <v>0</v>
      </c>
      <c r="N493" s="8">
        <v>0</v>
      </c>
      <c r="O493" s="8">
        <v>2.8000000000000001E-2</v>
      </c>
      <c r="P493" s="8">
        <v>0.10100000000000001</v>
      </c>
      <c r="Q493" s="8">
        <v>100.221</v>
      </c>
      <c r="R493" s="8">
        <v>0</v>
      </c>
      <c r="S493" s="8">
        <v>0</v>
      </c>
      <c r="T493" s="8">
        <v>0</v>
      </c>
      <c r="U493" s="8"/>
      <c r="V493" s="8"/>
      <c r="W493" s="8"/>
      <c r="X493" s="31">
        <f>SUM(Tabela2[[#This Row],[K2O   ]:[In2O3]])</f>
        <v>100.878</v>
      </c>
      <c r="Y493" s="8"/>
      <c r="Z493" s="8"/>
      <c r="AA493" s="8">
        <v>5.089819892171824E-3</v>
      </c>
      <c r="AB493" s="8">
        <v>1.0497189158552621E-3</v>
      </c>
      <c r="AC493" s="8">
        <v>0</v>
      </c>
      <c r="AD493" s="8">
        <v>2.2267281790096486E-3</v>
      </c>
      <c r="AE493" s="8">
        <v>6.4674220793611528E-5</v>
      </c>
      <c r="AF493" s="8">
        <v>2.4624917635247285E-2</v>
      </c>
      <c r="AG493" s="8">
        <v>0</v>
      </c>
      <c r="AH493" s="8">
        <v>0</v>
      </c>
      <c r="AI493" s="8">
        <v>0</v>
      </c>
      <c r="AJ493" s="8">
        <v>0</v>
      </c>
      <c r="AK493" s="8">
        <v>1.0133605695179437E-3</v>
      </c>
      <c r="AL493" s="8">
        <v>3.3890462017822621E-3</v>
      </c>
      <c r="AM493" s="8">
        <v>2.9656313451549292</v>
      </c>
      <c r="AN493" s="8">
        <v>0</v>
      </c>
      <c r="AO493" s="8">
        <v>0</v>
      </c>
      <c r="AP493" s="8">
        <v>0</v>
      </c>
      <c r="AQ493" s="8">
        <v>0</v>
      </c>
      <c r="AR493" s="8">
        <v>0</v>
      </c>
      <c r="AS493" s="8">
        <f>SUM(Tabela2[[#This Row],[Mg15]:[U]])</f>
        <v>3.0030896107693072</v>
      </c>
    </row>
    <row r="494" spans="1:45" x14ac:dyDescent="0.25">
      <c r="B494" s="6" t="s">
        <v>542</v>
      </c>
      <c r="C494" s="29" t="s">
        <v>505</v>
      </c>
      <c r="D494" s="8"/>
      <c r="E494" s="8"/>
      <c r="F494" s="8"/>
      <c r="G494" s="8">
        <v>5.1999999999999998E-2</v>
      </c>
      <c r="H494" s="8">
        <v>0</v>
      </c>
      <c r="I494" s="8">
        <v>0</v>
      </c>
      <c r="J494" s="8">
        <v>2.4E-2</v>
      </c>
      <c r="K494" s="8">
        <v>0.54</v>
      </c>
      <c r="L494" s="8">
        <v>8.0000000000000002E-3</v>
      </c>
      <c r="M494" s="8">
        <v>1.2999999999999999E-2</v>
      </c>
      <c r="N494" s="8">
        <v>0</v>
      </c>
      <c r="O494" s="8">
        <v>1.4999999999999999E-2</v>
      </c>
      <c r="P494" s="8">
        <v>0.04</v>
      </c>
      <c r="Q494" s="8">
        <v>100.399</v>
      </c>
      <c r="R494" s="8">
        <v>0</v>
      </c>
      <c r="S494" s="8">
        <v>0.27800000000000002</v>
      </c>
      <c r="T494" s="8">
        <v>0</v>
      </c>
      <c r="U494" s="8"/>
      <c r="V494" s="8"/>
      <c r="W494" s="8"/>
      <c r="X494" s="31">
        <f>SUM(Tabela2[[#This Row],[K2O   ]:[In2O3]])</f>
        <v>101.369</v>
      </c>
      <c r="Y494" s="8"/>
      <c r="Z494" s="8"/>
      <c r="AA494" s="8">
        <v>5.7251181516074648E-3</v>
      </c>
      <c r="AB494" s="8">
        <v>0</v>
      </c>
      <c r="AC494" s="8">
        <v>0</v>
      </c>
      <c r="AD494" s="8">
        <v>0</v>
      </c>
      <c r="AE494" s="8">
        <v>1.5444682108631009E-3</v>
      </c>
      <c r="AF494" s="8">
        <v>3.0003124495189208E-2</v>
      </c>
      <c r="AG494" s="8">
        <v>5.0043539071024088E-4</v>
      </c>
      <c r="AH494" s="8">
        <v>8.029416768378883E-4</v>
      </c>
      <c r="AI494" s="8">
        <v>0</v>
      </c>
      <c r="AJ494" s="8">
        <v>0</v>
      </c>
      <c r="AK494" s="8">
        <v>5.401740993432407E-4</v>
      </c>
      <c r="AL494" s="8">
        <v>1.3355268822544822E-3</v>
      </c>
      <c r="AM494" s="8">
        <v>2.9561355608049613</v>
      </c>
      <c r="AN494" s="8">
        <v>0</v>
      </c>
      <c r="AO494" s="8">
        <v>5.5833065839707473E-3</v>
      </c>
      <c r="AP494" s="8">
        <v>0</v>
      </c>
      <c r="AQ494" s="8">
        <v>0</v>
      </c>
      <c r="AR494" s="8">
        <v>0</v>
      </c>
      <c r="AS494" s="8">
        <f>SUM(Tabela2[[#This Row],[Mg15]:[U]])</f>
        <v>3.0021706562957378</v>
      </c>
    </row>
    <row r="495" spans="1:45" x14ac:dyDescent="0.25">
      <c r="A495" s="9">
        <v>130</v>
      </c>
      <c r="B495" s="6" t="s">
        <v>543</v>
      </c>
      <c r="C495" s="29" t="s">
        <v>505</v>
      </c>
      <c r="D495" s="8"/>
      <c r="E495" s="8"/>
      <c r="F495" s="8"/>
      <c r="G495" s="8">
        <v>3.1E-2</v>
      </c>
      <c r="H495" s="8">
        <v>0</v>
      </c>
      <c r="I495" s="8">
        <v>0</v>
      </c>
      <c r="J495" s="8">
        <v>0</v>
      </c>
      <c r="K495" s="8">
        <v>0.53700000000000003</v>
      </c>
      <c r="L495" s="8">
        <v>0</v>
      </c>
      <c r="M495" s="8">
        <v>3.0000000000000001E-3</v>
      </c>
      <c r="N495" s="8">
        <v>0</v>
      </c>
      <c r="O495" s="8">
        <v>5.2999999999999999E-2</v>
      </c>
      <c r="P495" s="8">
        <v>0.02</v>
      </c>
      <c r="Q495" s="8">
        <v>100.43</v>
      </c>
      <c r="R495" s="8">
        <v>0</v>
      </c>
      <c r="S495" s="8">
        <v>8.1000000000000003E-2</v>
      </c>
      <c r="T495" s="8">
        <v>5.0999999999999997E-2</v>
      </c>
      <c r="U495" s="8"/>
      <c r="V495" s="8"/>
      <c r="W495" s="8"/>
      <c r="X495" s="31">
        <f>SUM(Tabela2[[#This Row],[K2O   ]:[In2O3]])</f>
        <v>101.20600000000002</v>
      </c>
      <c r="Y495" s="8"/>
      <c r="Z495" s="8"/>
      <c r="AA495" s="8">
        <v>3.4188347637412416E-3</v>
      </c>
      <c r="AB495" s="8">
        <v>0</v>
      </c>
      <c r="AC495" s="8">
        <v>0</v>
      </c>
      <c r="AD495" s="8">
        <v>0</v>
      </c>
      <c r="AE495" s="8">
        <v>0</v>
      </c>
      <c r="AF495" s="8">
        <v>2.9886999566119087E-2</v>
      </c>
      <c r="AG495" s="8">
        <v>0</v>
      </c>
      <c r="AH495" s="8">
        <v>1.8560822194200582E-4</v>
      </c>
      <c r="AI495" s="8">
        <v>0</v>
      </c>
      <c r="AJ495" s="8">
        <v>0</v>
      </c>
      <c r="AK495" s="8">
        <v>1.9118493791895189E-3</v>
      </c>
      <c r="AL495" s="8">
        <v>6.6889499419887075E-4</v>
      </c>
      <c r="AM495" s="8">
        <v>2.9620591629363715</v>
      </c>
      <c r="AN495" s="8">
        <v>0</v>
      </c>
      <c r="AO495" s="8">
        <v>1.6295474322468491E-3</v>
      </c>
      <c r="AP495" s="8">
        <v>9.7780906161423851E-4</v>
      </c>
      <c r="AQ495" s="8">
        <v>0</v>
      </c>
      <c r="AR495" s="8">
        <v>0</v>
      </c>
      <c r="AS495" s="8">
        <f>SUM(Tabela2[[#This Row],[Mg15]:[U]])</f>
        <v>3.0007387063554236</v>
      </c>
    </row>
    <row r="496" spans="1:45" x14ac:dyDescent="0.25">
      <c r="B496" s="6" t="s">
        <v>544</v>
      </c>
      <c r="C496" s="29" t="s">
        <v>505</v>
      </c>
      <c r="D496" s="8"/>
      <c r="E496" s="8"/>
      <c r="F496" s="8"/>
      <c r="G496" s="8">
        <v>0.04</v>
      </c>
      <c r="H496" s="8">
        <v>4.0000000000000001E-3</v>
      </c>
      <c r="I496" s="8">
        <v>8.0000000000000002E-3</v>
      </c>
      <c r="J496" s="8">
        <v>1.4E-2</v>
      </c>
      <c r="K496" s="8">
        <v>0.437</v>
      </c>
      <c r="L496" s="8">
        <v>4.0000000000000001E-3</v>
      </c>
      <c r="M496" s="8">
        <v>2.1999999999999999E-2</v>
      </c>
      <c r="N496" s="8">
        <v>0</v>
      </c>
      <c r="O496" s="8">
        <v>1.4999999999999999E-2</v>
      </c>
      <c r="P496" s="8">
        <v>1.0999999999999999E-2</v>
      </c>
      <c r="Q496" s="8">
        <v>100.705</v>
      </c>
      <c r="R496" s="8">
        <v>1.7000000000000001E-2</v>
      </c>
      <c r="S496" s="8">
        <v>2.8000000000000001E-2</v>
      </c>
      <c r="T496" s="8">
        <v>0</v>
      </c>
      <c r="U496" s="8"/>
      <c r="V496" s="8"/>
      <c r="W496" s="8"/>
      <c r="X496" s="31">
        <f>SUM(Tabela2[[#This Row],[K2O   ]:[In2O3]])</f>
        <v>101.30500000000001</v>
      </c>
      <c r="Y496" s="8"/>
      <c r="Z496" s="8"/>
      <c r="AA496" s="8">
        <v>4.4098599609771532E-3</v>
      </c>
      <c r="AB496" s="8">
        <v>3.4863580916976274E-4</v>
      </c>
      <c r="AC496" s="8">
        <v>0</v>
      </c>
      <c r="AD496" s="8">
        <v>6.3389800458369175E-4</v>
      </c>
      <c r="AE496" s="8">
        <v>9.0215147716778967E-4</v>
      </c>
      <c r="AF496" s="8">
        <v>2.4312961254221992E-2</v>
      </c>
      <c r="AG496" s="8">
        <v>2.5055421690365021E-4</v>
      </c>
      <c r="AH496" s="8">
        <v>1.3606518795642271E-3</v>
      </c>
      <c r="AI496" s="8">
        <v>0</v>
      </c>
      <c r="AJ496" s="8">
        <v>0</v>
      </c>
      <c r="AK496" s="8">
        <v>5.4090058762828661E-4</v>
      </c>
      <c r="AL496" s="8">
        <v>3.6776383943224714E-4</v>
      </c>
      <c r="AM496" s="8">
        <v>2.9691332551230682</v>
      </c>
      <c r="AN496" s="8">
        <v>4.6698085676958695E-4</v>
      </c>
      <c r="AO496" s="8">
        <v>5.6310373524945433E-4</v>
      </c>
      <c r="AP496" s="8">
        <v>0</v>
      </c>
      <c r="AQ496" s="8">
        <v>0</v>
      </c>
      <c r="AR496" s="8">
        <v>0</v>
      </c>
      <c r="AS496" s="8">
        <f>SUM(Tabela2[[#This Row],[Mg15]:[U]])</f>
        <v>3.0032907167447358</v>
      </c>
    </row>
    <row r="497" spans="2:45" x14ac:dyDescent="0.25">
      <c r="B497" s="6" t="s">
        <v>545</v>
      </c>
      <c r="C497" s="29" t="s">
        <v>505</v>
      </c>
      <c r="D497" s="8"/>
      <c r="E497" s="8"/>
      <c r="F497" s="8"/>
      <c r="G497" s="8">
        <v>4.2000000000000003E-2</v>
      </c>
      <c r="H497" s="8">
        <v>0</v>
      </c>
      <c r="I497" s="8">
        <v>1.9E-2</v>
      </c>
      <c r="J497" s="8">
        <v>6.0000000000000001E-3</v>
      </c>
      <c r="K497" s="8">
        <v>0.53400000000000003</v>
      </c>
      <c r="L497" s="8">
        <v>2.9000000000000001E-2</v>
      </c>
      <c r="M497" s="8">
        <v>4.7E-2</v>
      </c>
      <c r="N497" s="8">
        <v>0</v>
      </c>
      <c r="O497" s="8">
        <v>6.2E-2</v>
      </c>
      <c r="P497" s="8">
        <v>6.2E-2</v>
      </c>
      <c r="Q497" s="8">
        <v>100.252</v>
      </c>
      <c r="R497" s="8">
        <v>0</v>
      </c>
      <c r="S497" s="8">
        <v>3.4000000000000002E-2</v>
      </c>
      <c r="T497" s="8">
        <v>6.9000000000000006E-2</v>
      </c>
      <c r="U497" s="8"/>
      <c r="V497" s="8"/>
      <c r="W497" s="8"/>
      <c r="X497" s="31">
        <f>SUM(Tabela2[[#This Row],[K2O   ]:[In2O3]])</f>
        <v>101.15600000000001</v>
      </c>
      <c r="Y497" s="8"/>
      <c r="Z497" s="8"/>
      <c r="AA497" s="8">
        <v>4.632095131936788E-3</v>
      </c>
      <c r="AB497" s="8">
        <v>0</v>
      </c>
      <c r="AC497" s="8">
        <v>0</v>
      </c>
      <c r="AD497" s="8">
        <v>1.5060742090298952E-3</v>
      </c>
      <c r="AE497" s="8">
        <v>3.867818195012487E-4</v>
      </c>
      <c r="AF497" s="8">
        <v>2.9720838023948291E-2</v>
      </c>
      <c r="AG497" s="8">
        <v>1.8172015385001599E-3</v>
      </c>
      <c r="AH497" s="8">
        <v>2.9079409001472882E-3</v>
      </c>
      <c r="AI497" s="8">
        <v>0</v>
      </c>
      <c r="AJ497" s="8">
        <v>0</v>
      </c>
      <c r="AK497" s="8">
        <v>2.2365636206876315E-3</v>
      </c>
      <c r="AL497" s="8">
        <v>2.0736306426014446E-3</v>
      </c>
      <c r="AM497" s="8">
        <v>2.9568893542274091</v>
      </c>
      <c r="AN497" s="8">
        <v>0</v>
      </c>
      <c r="AO497" s="8">
        <v>6.8402608977879238E-4</v>
      </c>
      <c r="AP497" s="8">
        <v>1.3229539720310979E-3</v>
      </c>
      <c r="AQ497" s="8">
        <v>0</v>
      </c>
      <c r="AR497" s="8">
        <v>0</v>
      </c>
      <c r="AS497" s="8">
        <f>SUM(Tabela2[[#This Row],[Mg15]:[U]])</f>
        <v>3.0041774601755717</v>
      </c>
    </row>
    <row r="498" spans="2:45" x14ac:dyDescent="0.25">
      <c r="B498" s="6" t="s">
        <v>546</v>
      </c>
      <c r="C498" s="29" t="s">
        <v>505</v>
      </c>
      <c r="D498" s="8"/>
      <c r="E498" s="8"/>
      <c r="F498" s="8"/>
      <c r="G498" s="8">
        <v>6.4000000000000001E-2</v>
      </c>
      <c r="H498" s="8">
        <v>0</v>
      </c>
      <c r="I498" s="8">
        <v>0</v>
      </c>
      <c r="J498" s="8">
        <v>0</v>
      </c>
      <c r="K498" s="8">
        <v>0.55700000000000005</v>
      </c>
      <c r="L498" s="8">
        <v>0</v>
      </c>
      <c r="M498" s="8">
        <v>5.3999999999999999E-2</v>
      </c>
      <c r="N498" s="8">
        <v>0</v>
      </c>
      <c r="O498" s="8">
        <v>0</v>
      </c>
      <c r="P498" s="8">
        <v>0</v>
      </c>
      <c r="Q498" s="8">
        <v>99.468999999999994</v>
      </c>
      <c r="R498" s="8">
        <v>0</v>
      </c>
      <c r="S498" s="8">
        <v>0</v>
      </c>
      <c r="T498" s="8">
        <v>3.3000000000000002E-2</v>
      </c>
      <c r="U498" s="8"/>
      <c r="V498" s="8"/>
      <c r="W498" s="8"/>
      <c r="X498" s="31">
        <f>SUM(Tabela2[[#This Row],[K2O   ]:[In2O3]])</f>
        <v>100.17699999999999</v>
      </c>
      <c r="Y498" s="8"/>
      <c r="Z498" s="8"/>
      <c r="AA498" s="8">
        <v>7.1274604467839028E-3</v>
      </c>
      <c r="AB498" s="8">
        <v>0</v>
      </c>
      <c r="AC498" s="8">
        <v>0</v>
      </c>
      <c r="AD498" s="8">
        <v>0</v>
      </c>
      <c r="AE498" s="8">
        <v>0</v>
      </c>
      <c r="AF498" s="8">
        <v>3.1304130916930718E-2</v>
      </c>
      <c r="AG498" s="8">
        <v>0</v>
      </c>
      <c r="AH498" s="8">
        <v>3.3737130409810315E-3</v>
      </c>
      <c r="AI498" s="8">
        <v>0</v>
      </c>
      <c r="AJ498" s="8">
        <v>0</v>
      </c>
      <c r="AK498" s="8">
        <v>0</v>
      </c>
      <c r="AL498" s="8">
        <v>0</v>
      </c>
      <c r="AM498" s="8">
        <v>2.9624869249297179</v>
      </c>
      <c r="AN498" s="8">
        <v>0</v>
      </c>
      <c r="AO498" s="8">
        <v>0</v>
      </c>
      <c r="AP498" s="8">
        <v>6.3890493964613481E-4</v>
      </c>
      <c r="AQ498" s="8">
        <v>0</v>
      </c>
      <c r="AR498" s="8">
        <v>0</v>
      </c>
      <c r="AS498" s="8">
        <f>SUM(Tabela2[[#This Row],[Mg15]:[U]])</f>
        <v>3.0049311342740599</v>
      </c>
    </row>
    <row r="499" spans="2:45" x14ac:dyDescent="0.25">
      <c r="B499" s="6" t="s">
        <v>547</v>
      </c>
      <c r="C499" s="29" t="s">
        <v>505</v>
      </c>
      <c r="D499" s="8"/>
      <c r="E499" s="8"/>
      <c r="F499" s="8"/>
      <c r="G499" s="8">
        <v>4.9000000000000002E-2</v>
      </c>
      <c r="H499" s="8">
        <v>0</v>
      </c>
      <c r="I499" s="8">
        <v>0</v>
      </c>
      <c r="J499" s="8">
        <v>0.01</v>
      </c>
      <c r="K499" s="8">
        <v>0.56599999999999995</v>
      </c>
      <c r="L499" s="8">
        <v>1.0999999999999999E-2</v>
      </c>
      <c r="M499" s="8">
        <v>2.1999999999999999E-2</v>
      </c>
      <c r="N499" s="8">
        <v>0</v>
      </c>
      <c r="O499" s="8">
        <v>5.8999999999999997E-2</v>
      </c>
      <c r="P499" s="8">
        <v>0</v>
      </c>
      <c r="Q499" s="8">
        <v>100.315</v>
      </c>
      <c r="R499" s="8">
        <v>0</v>
      </c>
      <c r="S499" s="8">
        <v>8.0000000000000002E-3</v>
      </c>
      <c r="T499" s="8">
        <v>0</v>
      </c>
      <c r="U499" s="8"/>
      <c r="V499" s="8"/>
      <c r="W499" s="8"/>
      <c r="X499" s="31">
        <f>SUM(Tabela2[[#This Row],[K2O   ]:[In2O3]])</f>
        <v>101.03999999999999</v>
      </c>
      <c r="Y499" s="8"/>
      <c r="Z499" s="8"/>
      <c r="AA499" s="8">
        <v>5.4099001984904086E-3</v>
      </c>
      <c r="AB499" s="8">
        <v>0</v>
      </c>
      <c r="AC499" s="8">
        <v>0</v>
      </c>
      <c r="AD499" s="8">
        <v>0</v>
      </c>
      <c r="AE499" s="8">
        <v>6.4532693938168138E-4</v>
      </c>
      <c r="AF499" s="8">
        <v>3.1535608729301778E-2</v>
      </c>
      <c r="AG499" s="8">
        <v>6.9002174428309075E-4</v>
      </c>
      <c r="AH499" s="8">
        <v>1.3626219867905029E-3</v>
      </c>
      <c r="AI499" s="8">
        <v>0</v>
      </c>
      <c r="AJ499" s="8">
        <v>0</v>
      </c>
      <c r="AK499" s="8">
        <v>2.1306228101376033E-3</v>
      </c>
      <c r="AL499" s="8">
        <v>0</v>
      </c>
      <c r="AM499" s="8">
        <v>2.9619171016265411</v>
      </c>
      <c r="AN499" s="8">
        <v>0</v>
      </c>
      <c r="AO499" s="8">
        <v>1.6111973176111637E-4</v>
      </c>
      <c r="AP499" s="8">
        <v>0</v>
      </c>
      <c r="AQ499" s="8">
        <v>0</v>
      </c>
      <c r="AR499" s="8">
        <v>0</v>
      </c>
      <c r="AS499" s="8">
        <f>SUM(Tabela2[[#This Row],[Mg15]:[U]])</f>
        <v>3.0038523237666874</v>
      </c>
    </row>
    <row r="500" spans="2:45" x14ac:dyDescent="0.25">
      <c r="B500" s="6" t="s">
        <v>548</v>
      </c>
      <c r="C500" s="29" t="s">
        <v>505</v>
      </c>
      <c r="D500" s="8"/>
      <c r="E500" s="8"/>
      <c r="F500" s="8"/>
      <c r="G500" s="8">
        <v>6.9000000000000006E-2</v>
      </c>
      <c r="H500" s="8">
        <v>2.1999999999999999E-2</v>
      </c>
      <c r="I500" s="8">
        <v>8.9999999999999993E-3</v>
      </c>
      <c r="J500" s="8">
        <v>0.01</v>
      </c>
      <c r="K500" s="8">
        <v>0.55600000000000005</v>
      </c>
      <c r="L500" s="8">
        <v>1.2999999999999999E-2</v>
      </c>
      <c r="M500" s="8">
        <v>4.2000000000000003E-2</v>
      </c>
      <c r="N500" s="8">
        <v>0</v>
      </c>
      <c r="O500" s="8">
        <v>5.8999999999999997E-2</v>
      </c>
      <c r="P500" s="8">
        <v>8.3000000000000004E-2</v>
      </c>
      <c r="Q500" s="8">
        <v>99.861000000000004</v>
      </c>
      <c r="R500" s="8">
        <v>0</v>
      </c>
      <c r="S500" s="8">
        <v>2.7E-2</v>
      </c>
      <c r="T500" s="8">
        <v>0</v>
      </c>
      <c r="U500" s="8"/>
      <c r="V500" s="8"/>
      <c r="W500" s="8"/>
      <c r="X500" s="31">
        <f>SUM(Tabela2[[#This Row],[K2O   ]:[In2O3]])</f>
        <v>100.751</v>
      </c>
      <c r="Y500" s="8"/>
      <c r="Z500" s="8"/>
      <c r="AA500" s="8">
        <v>7.6343769973417179E-3</v>
      </c>
      <c r="AB500" s="8">
        <v>1.9243957385355172E-3</v>
      </c>
      <c r="AC500" s="8">
        <v>0</v>
      </c>
      <c r="AD500" s="8">
        <v>7.1570097971342594E-4</v>
      </c>
      <c r="AE500" s="8">
        <v>6.4671231858601241E-4</v>
      </c>
      <c r="AF500" s="8">
        <v>3.1044946601533258E-2</v>
      </c>
      <c r="AG500" s="8">
        <v>8.1723090527492485E-4</v>
      </c>
      <c r="AH500" s="8">
        <v>2.6069538320636619E-3</v>
      </c>
      <c r="AI500" s="8">
        <v>0</v>
      </c>
      <c r="AJ500" s="8">
        <v>0</v>
      </c>
      <c r="AK500" s="8">
        <v>2.1351968025642427E-3</v>
      </c>
      <c r="AL500" s="8">
        <v>2.7849290576520921E-3</v>
      </c>
      <c r="AM500" s="8">
        <v>2.954842049783363</v>
      </c>
      <c r="AN500" s="8">
        <v>0</v>
      </c>
      <c r="AO500" s="8">
        <v>5.4494647234928689E-4</v>
      </c>
      <c r="AP500" s="8">
        <v>0</v>
      </c>
      <c r="AQ500" s="8">
        <v>0</v>
      </c>
      <c r="AR500" s="8">
        <v>0</v>
      </c>
      <c r="AS500" s="8">
        <f>SUM(Tabela2[[#This Row],[Mg15]:[U]])</f>
        <v>3.0056974394889773</v>
      </c>
    </row>
    <row r="501" spans="2:45" x14ac:dyDescent="0.25">
      <c r="B501" s="6" t="s">
        <v>549</v>
      </c>
      <c r="C501" s="29" t="s">
        <v>505</v>
      </c>
      <c r="D501" s="8"/>
      <c r="E501" s="8"/>
      <c r="F501" s="8"/>
      <c r="G501" s="8">
        <v>7.2999999999999995E-2</v>
      </c>
      <c r="H501" s="8">
        <v>0</v>
      </c>
      <c r="I501" s="8">
        <v>2.5000000000000001E-2</v>
      </c>
      <c r="J501" s="8">
        <v>1.4E-2</v>
      </c>
      <c r="K501" s="8">
        <v>0.56200000000000006</v>
      </c>
      <c r="L501" s="8">
        <v>3.2000000000000001E-2</v>
      </c>
      <c r="M501" s="8">
        <v>1.6E-2</v>
      </c>
      <c r="N501" s="8">
        <v>0</v>
      </c>
      <c r="O501" s="8">
        <v>6.2E-2</v>
      </c>
      <c r="P501" s="8">
        <v>7.1999999999999995E-2</v>
      </c>
      <c r="Q501" s="8">
        <v>99.968000000000004</v>
      </c>
      <c r="R501" s="8">
        <v>0</v>
      </c>
      <c r="S501" s="8">
        <v>0.19800000000000001</v>
      </c>
      <c r="T501" s="8">
        <v>0</v>
      </c>
      <c r="U501" s="8"/>
      <c r="V501" s="8"/>
      <c r="W501" s="8"/>
      <c r="X501" s="31">
        <f>SUM(Tabela2[[#This Row],[K2O   ]:[In2O3]])</f>
        <v>101.02199999999999</v>
      </c>
      <c r="Y501" s="8"/>
      <c r="Z501" s="8"/>
      <c r="AA501" s="8">
        <v>8.0585198918541948E-3</v>
      </c>
      <c r="AB501" s="8">
        <v>0</v>
      </c>
      <c r="AC501" s="8">
        <v>0</v>
      </c>
      <c r="AD501" s="8">
        <v>1.9835219990782817E-3</v>
      </c>
      <c r="AE501" s="8">
        <v>9.033313440453462E-4</v>
      </c>
      <c r="AF501" s="8">
        <v>3.1308362368736152E-2</v>
      </c>
      <c r="AG501" s="8">
        <v>2.0070552073791765E-3</v>
      </c>
      <c r="AH501" s="8">
        <v>9.9085919282104057E-4</v>
      </c>
      <c r="AI501" s="8">
        <v>0</v>
      </c>
      <c r="AJ501" s="8">
        <v>0</v>
      </c>
      <c r="AK501" s="8">
        <v>2.2386463888725045E-3</v>
      </c>
      <c r="AL501" s="8">
        <v>2.4103296949457673E-3</v>
      </c>
      <c r="AM501" s="8">
        <v>2.9512586579951821</v>
      </c>
      <c r="AN501" s="8">
        <v>0</v>
      </c>
      <c r="AO501" s="8">
        <v>3.9871555799412079E-3</v>
      </c>
      <c r="AP501" s="8">
        <v>0</v>
      </c>
      <c r="AQ501" s="8">
        <v>0</v>
      </c>
      <c r="AR501" s="8">
        <v>0</v>
      </c>
      <c r="AS501" s="8">
        <f>SUM(Tabela2[[#This Row],[Mg15]:[U]])</f>
        <v>3.0051464396628558</v>
      </c>
    </row>
    <row r="502" spans="2:45" x14ac:dyDescent="0.25">
      <c r="B502" s="6" t="s">
        <v>550</v>
      </c>
      <c r="C502" s="29" t="s">
        <v>505</v>
      </c>
      <c r="D502" s="8"/>
      <c r="E502" s="8"/>
      <c r="F502" s="8"/>
      <c r="G502" s="8">
        <v>4.2000000000000003E-2</v>
      </c>
      <c r="H502" s="8">
        <v>0</v>
      </c>
      <c r="I502" s="8">
        <v>1.7000000000000001E-2</v>
      </c>
      <c r="J502" s="8">
        <v>1.4999999999999999E-2</v>
      </c>
      <c r="K502" s="8">
        <v>0.56200000000000006</v>
      </c>
      <c r="L502" s="8">
        <v>0</v>
      </c>
      <c r="M502" s="8">
        <v>7.0000000000000001E-3</v>
      </c>
      <c r="N502" s="8">
        <v>0</v>
      </c>
      <c r="O502" s="8">
        <v>2E-3</v>
      </c>
      <c r="P502" s="8">
        <v>0.11</v>
      </c>
      <c r="Q502" s="8">
        <v>100.05800000000001</v>
      </c>
      <c r="R502" s="8">
        <v>6.0000000000000001E-3</v>
      </c>
      <c r="S502" s="8">
        <v>0</v>
      </c>
      <c r="T502" s="8">
        <v>0</v>
      </c>
      <c r="U502" s="8"/>
      <c r="V502" s="8"/>
      <c r="W502" s="8"/>
      <c r="X502" s="31">
        <f>SUM(Tabela2[[#This Row],[K2O   ]:[In2O3]])</f>
        <v>100.819</v>
      </c>
      <c r="Y502" s="8"/>
      <c r="Z502" s="8"/>
      <c r="AA502" s="8">
        <v>4.6456367793440423E-3</v>
      </c>
      <c r="AB502" s="8">
        <v>0</v>
      </c>
      <c r="AC502" s="8">
        <v>0</v>
      </c>
      <c r="AD502" s="8">
        <v>1.3514795329481251E-3</v>
      </c>
      <c r="AE502" s="8">
        <v>9.6978138136020174E-4</v>
      </c>
      <c r="AF502" s="8">
        <v>3.1370676956809167E-2</v>
      </c>
      <c r="AG502" s="8">
        <v>0</v>
      </c>
      <c r="AH502" s="8">
        <v>4.3436371521740977E-4</v>
      </c>
      <c r="AI502" s="8">
        <v>0</v>
      </c>
      <c r="AJ502" s="8">
        <v>0</v>
      </c>
      <c r="AK502" s="8">
        <v>7.235813154607674E-5</v>
      </c>
      <c r="AL502" s="8">
        <v>3.6897775044315516E-3</v>
      </c>
      <c r="AM502" s="8">
        <v>2.9597949659832716</v>
      </c>
      <c r="AN502" s="8">
        <v>1.6536079844723905E-4</v>
      </c>
      <c r="AO502" s="8">
        <v>0</v>
      </c>
      <c r="AP502" s="8">
        <v>0</v>
      </c>
      <c r="AQ502" s="8">
        <v>0</v>
      </c>
      <c r="AR502" s="8">
        <v>0</v>
      </c>
      <c r="AS502" s="8">
        <f>SUM(Tabela2[[#This Row],[Mg15]:[U]])</f>
        <v>3.0024944007833754</v>
      </c>
    </row>
    <row r="503" spans="2:45" x14ac:dyDescent="0.25">
      <c r="B503" s="6" t="s">
        <v>551</v>
      </c>
      <c r="C503" s="29" t="s">
        <v>505</v>
      </c>
      <c r="D503" s="8"/>
      <c r="E503" s="8"/>
      <c r="F503" s="8"/>
      <c r="G503" s="8">
        <v>7.9000000000000001E-2</v>
      </c>
      <c r="H503" s="8">
        <v>0</v>
      </c>
      <c r="I503" s="8">
        <v>1.2E-2</v>
      </c>
      <c r="J503" s="8">
        <v>1.4E-2</v>
      </c>
      <c r="K503" s="8">
        <v>0.53500000000000003</v>
      </c>
      <c r="L503" s="8">
        <v>2E-3</v>
      </c>
      <c r="M503" s="8">
        <v>6.2E-2</v>
      </c>
      <c r="N503" s="8">
        <v>0</v>
      </c>
      <c r="O503" s="8">
        <v>7.0000000000000001E-3</v>
      </c>
      <c r="P503" s="8">
        <v>2.1999999999999999E-2</v>
      </c>
      <c r="Q503" s="8">
        <v>99.686999999999998</v>
      </c>
      <c r="R503" s="8">
        <v>0</v>
      </c>
      <c r="S503" s="8">
        <v>0.13100000000000001</v>
      </c>
      <c r="T503" s="8">
        <v>0</v>
      </c>
      <c r="U503" s="8"/>
      <c r="V503" s="8"/>
      <c r="W503" s="8"/>
      <c r="X503" s="31">
        <f>SUM(Tabela2[[#This Row],[K2O   ]:[In2O3]])</f>
        <v>100.551</v>
      </c>
      <c r="Y503" s="8"/>
      <c r="Z503" s="8"/>
      <c r="AA503" s="8">
        <v>8.7654670802607658E-3</v>
      </c>
      <c r="AB503" s="8">
        <v>0</v>
      </c>
      <c r="AC503" s="8">
        <v>0</v>
      </c>
      <c r="AD503" s="8">
        <v>9.5696005170519576E-4</v>
      </c>
      <c r="AE503" s="8">
        <v>9.0795145590589501E-4</v>
      </c>
      <c r="AF503" s="8">
        <v>2.9956658448577419E-2</v>
      </c>
      <c r="AG503" s="8">
        <v>1.2608252149362713E-4</v>
      </c>
      <c r="AH503" s="8">
        <v>3.8592170016226775E-3</v>
      </c>
      <c r="AI503" s="8">
        <v>0</v>
      </c>
      <c r="AJ503" s="8">
        <v>0</v>
      </c>
      <c r="AK503" s="8">
        <v>2.5404309728965921E-4</v>
      </c>
      <c r="AL503" s="8">
        <v>7.4025642454265332E-4</v>
      </c>
      <c r="AM503" s="8">
        <v>2.9580148278542251</v>
      </c>
      <c r="AN503" s="8">
        <v>0</v>
      </c>
      <c r="AO503" s="8">
        <v>2.6514585198067729E-3</v>
      </c>
      <c r="AP503" s="8">
        <v>0</v>
      </c>
      <c r="AQ503" s="8">
        <v>0</v>
      </c>
      <c r="AR503" s="8">
        <v>0</v>
      </c>
      <c r="AS503" s="8">
        <f>SUM(Tabela2[[#This Row],[Mg15]:[U]])</f>
        <v>3.0062329224554296</v>
      </c>
    </row>
    <row r="504" spans="2:45" x14ac:dyDescent="0.25">
      <c r="B504" s="6" t="s">
        <v>552</v>
      </c>
      <c r="C504" s="29" t="s">
        <v>505</v>
      </c>
      <c r="D504" s="8"/>
      <c r="E504" s="8"/>
      <c r="F504" s="8"/>
      <c r="G504" s="8">
        <v>3.7999999999999999E-2</v>
      </c>
      <c r="H504" s="8">
        <v>0</v>
      </c>
      <c r="I504" s="8">
        <v>4.0000000000000001E-3</v>
      </c>
      <c r="J504" s="8">
        <v>0</v>
      </c>
      <c r="K504" s="8">
        <v>0.48</v>
      </c>
      <c r="L504" s="8">
        <v>0</v>
      </c>
      <c r="M504" s="8">
        <v>4.4999999999999998E-2</v>
      </c>
      <c r="N504" s="8">
        <v>0</v>
      </c>
      <c r="O504" s="8">
        <v>1.2E-2</v>
      </c>
      <c r="P504" s="8">
        <v>0.09</v>
      </c>
      <c r="Q504" s="8">
        <v>100.08799999999999</v>
      </c>
      <c r="R504" s="8">
        <v>0</v>
      </c>
      <c r="S504" s="8">
        <v>7.4999999999999997E-2</v>
      </c>
      <c r="T504" s="8">
        <v>0</v>
      </c>
      <c r="U504" s="8"/>
      <c r="V504" s="8"/>
      <c r="W504" s="8"/>
      <c r="X504" s="31">
        <f>SUM(Tabela2[[#This Row],[K2O   ]:[In2O3]])</f>
        <v>100.83199999999999</v>
      </c>
      <c r="Y504" s="8"/>
      <c r="Z504" s="8"/>
      <c r="AA504" s="8">
        <v>4.2070768900172176E-3</v>
      </c>
      <c r="AB504" s="8">
        <v>0</v>
      </c>
      <c r="AC504" s="8">
        <v>0</v>
      </c>
      <c r="AD504" s="8">
        <v>3.182888571604133E-4</v>
      </c>
      <c r="AE504" s="8">
        <v>0</v>
      </c>
      <c r="AF504" s="8">
        <v>2.6818204876471324E-2</v>
      </c>
      <c r="AG504" s="8">
        <v>0</v>
      </c>
      <c r="AH504" s="8">
        <v>2.7949169320564005E-3</v>
      </c>
      <c r="AI504" s="8">
        <v>0</v>
      </c>
      <c r="AJ504" s="8">
        <v>0</v>
      </c>
      <c r="AK504" s="8">
        <v>4.3454973166964295E-4</v>
      </c>
      <c r="AL504" s="8">
        <v>3.0216968712274955E-3</v>
      </c>
      <c r="AM504" s="8">
        <v>2.9634166207777626</v>
      </c>
      <c r="AN504" s="8">
        <v>0</v>
      </c>
      <c r="AO504" s="8">
        <v>1.5146897483560855E-3</v>
      </c>
      <c r="AP504" s="8">
        <v>0</v>
      </c>
      <c r="AQ504" s="8">
        <v>0</v>
      </c>
      <c r="AR504" s="8">
        <v>0</v>
      </c>
      <c r="AS504" s="8">
        <f>SUM(Tabela2[[#This Row],[Mg15]:[U]])</f>
        <v>3.0025260446847213</v>
      </c>
    </row>
    <row r="505" spans="2:45" x14ac:dyDescent="0.25">
      <c r="B505" s="6" t="s">
        <v>553</v>
      </c>
      <c r="C505" s="29" t="s">
        <v>505</v>
      </c>
      <c r="D505" s="8"/>
      <c r="E505" s="8"/>
      <c r="F505" s="8"/>
      <c r="G505" s="8">
        <v>7.0000000000000007E-2</v>
      </c>
      <c r="H505" s="8">
        <v>0</v>
      </c>
      <c r="I505" s="8">
        <v>2E-3</v>
      </c>
      <c r="J505" s="8">
        <v>0</v>
      </c>
      <c r="K505" s="8">
        <v>0.16800000000000001</v>
      </c>
      <c r="L505" s="8">
        <v>6.0000000000000001E-3</v>
      </c>
      <c r="M505" s="8">
        <v>1.2999999999999999E-2</v>
      </c>
      <c r="N505" s="8">
        <v>0</v>
      </c>
      <c r="O505" s="8">
        <v>0</v>
      </c>
      <c r="P505" s="8">
        <v>1.7000000000000001E-2</v>
      </c>
      <c r="Q505" s="8">
        <v>100.794</v>
      </c>
      <c r="R505" s="8">
        <v>0</v>
      </c>
      <c r="S505" s="8">
        <v>9.7000000000000003E-2</v>
      </c>
      <c r="T505" s="8">
        <v>0</v>
      </c>
      <c r="U505" s="8"/>
      <c r="V505" s="8"/>
      <c r="W505" s="8"/>
      <c r="X505" s="31">
        <f>SUM(Tabela2[[#This Row],[K2O   ]:[In2O3]])</f>
        <v>101.16699999999999</v>
      </c>
      <c r="Y505" s="8"/>
      <c r="Z505" s="8"/>
      <c r="AA505" s="8">
        <v>7.7462236705998725E-3</v>
      </c>
      <c r="AB505" s="8">
        <v>0</v>
      </c>
      <c r="AC505" s="8">
        <v>0</v>
      </c>
      <c r="AD505" s="8">
        <v>1.5906937671826313E-4</v>
      </c>
      <c r="AE505" s="8">
        <v>0</v>
      </c>
      <c r="AF505" s="8">
        <v>9.3819451322390973E-3</v>
      </c>
      <c r="AG505" s="8">
        <v>3.772421067313911E-4</v>
      </c>
      <c r="AH505" s="8">
        <v>8.0703967085638873E-4</v>
      </c>
      <c r="AI505" s="8">
        <v>0</v>
      </c>
      <c r="AJ505" s="8">
        <v>0</v>
      </c>
      <c r="AK505" s="8">
        <v>0</v>
      </c>
      <c r="AL505" s="8">
        <v>5.7049579414116469E-4</v>
      </c>
      <c r="AM505" s="8">
        <v>2.9829125541058703</v>
      </c>
      <c r="AN505" s="8">
        <v>0</v>
      </c>
      <c r="AO505" s="8">
        <v>1.9580748854091446E-3</v>
      </c>
      <c r="AP505" s="8">
        <v>0</v>
      </c>
      <c r="AQ505" s="8">
        <v>0</v>
      </c>
      <c r="AR505" s="8">
        <v>0</v>
      </c>
      <c r="AS505" s="8">
        <f>SUM(Tabela2[[#This Row],[Mg15]:[U]])</f>
        <v>3.0039126447425657</v>
      </c>
    </row>
    <row r="506" spans="2:45" x14ac:dyDescent="0.25">
      <c r="B506" s="6" t="s">
        <v>554</v>
      </c>
      <c r="C506" s="29" t="s">
        <v>505</v>
      </c>
      <c r="D506" s="8"/>
      <c r="E506" s="8"/>
      <c r="F506" s="8"/>
      <c r="G506" s="8">
        <v>7.6999999999999999E-2</v>
      </c>
      <c r="H506" s="8">
        <v>0</v>
      </c>
      <c r="I506" s="8">
        <v>0</v>
      </c>
      <c r="J506" s="8">
        <v>0</v>
      </c>
      <c r="K506" s="8">
        <v>0.501</v>
      </c>
      <c r="L506" s="8">
        <v>1.7000000000000001E-2</v>
      </c>
      <c r="M506" s="8">
        <v>4.5999999999999999E-2</v>
      </c>
      <c r="N506" s="8">
        <v>0</v>
      </c>
      <c r="O506" s="8">
        <v>0</v>
      </c>
      <c r="P506" s="8">
        <v>1.6E-2</v>
      </c>
      <c r="Q506" s="8">
        <v>100.383</v>
      </c>
      <c r="R506" s="8">
        <v>0</v>
      </c>
      <c r="S506" s="8">
        <v>0.17499999999999999</v>
      </c>
      <c r="T506" s="8">
        <v>0</v>
      </c>
      <c r="U506" s="8"/>
      <c r="V506" s="8"/>
      <c r="W506" s="8"/>
      <c r="X506" s="31">
        <f>SUM(Tabela2[[#This Row],[K2O   ]:[In2O3]])</f>
        <v>101.21499999999999</v>
      </c>
      <c r="Y506" s="8"/>
      <c r="Z506" s="8"/>
      <c r="AA506" s="8">
        <v>8.4924323917495818E-3</v>
      </c>
      <c r="AB506" s="8">
        <v>0</v>
      </c>
      <c r="AC506" s="8">
        <v>0</v>
      </c>
      <c r="AD506" s="8">
        <v>0</v>
      </c>
      <c r="AE506" s="8">
        <v>0</v>
      </c>
      <c r="AF506" s="8">
        <v>2.7885004113410963E-2</v>
      </c>
      <c r="AG506" s="8">
        <v>1.0652884356362846E-3</v>
      </c>
      <c r="AH506" s="8">
        <v>2.8461562777301963E-3</v>
      </c>
      <c r="AI506" s="8">
        <v>0</v>
      </c>
      <c r="AJ506" s="8">
        <v>0</v>
      </c>
      <c r="AK506" s="8">
        <v>0</v>
      </c>
      <c r="AL506" s="8">
        <v>5.3514674510661943E-4</v>
      </c>
      <c r="AM506" s="8">
        <v>2.9608430870567548</v>
      </c>
      <c r="AN506" s="8">
        <v>0</v>
      </c>
      <c r="AO506" s="8">
        <v>3.5208294767144184E-3</v>
      </c>
      <c r="AP506" s="8">
        <v>0</v>
      </c>
      <c r="AQ506" s="8">
        <v>0</v>
      </c>
      <c r="AR506" s="8">
        <v>0</v>
      </c>
      <c r="AS506" s="8">
        <f>SUM(Tabela2[[#This Row],[Mg15]:[U]])</f>
        <v>3.005187944497103</v>
      </c>
    </row>
    <row r="507" spans="2:45" x14ac:dyDescent="0.25">
      <c r="B507" s="6" t="s">
        <v>555</v>
      </c>
      <c r="C507" s="29" t="s">
        <v>505</v>
      </c>
      <c r="D507" s="8"/>
      <c r="E507" s="8"/>
      <c r="F507" s="8"/>
      <c r="G507" s="8">
        <v>6.9000000000000006E-2</v>
      </c>
      <c r="H507" s="8">
        <v>1E-3</v>
      </c>
      <c r="I507" s="8">
        <v>0</v>
      </c>
      <c r="J507" s="8">
        <v>0.01</v>
      </c>
      <c r="K507" s="8">
        <v>0.42599999999999999</v>
      </c>
      <c r="L507" s="8">
        <v>7.0000000000000001E-3</v>
      </c>
      <c r="M507" s="8">
        <v>0</v>
      </c>
      <c r="N507" s="8">
        <v>0</v>
      </c>
      <c r="O507" s="8">
        <v>4.1000000000000002E-2</v>
      </c>
      <c r="P507" s="8">
        <v>0</v>
      </c>
      <c r="Q507" s="8">
        <v>100.812</v>
      </c>
      <c r="R507" s="8">
        <v>0</v>
      </c>
      <c r="S507" s="8">
        <v>0.16400000000000001</v>
      </c>
      <c r="T507" s="8">
        <v>0</v>
      </c>
      <c r="U507" s="8"/>
      <c r="V507" s="8"/>
      <c r="W507" s="8"/>
      <c r="X507" s="31">
        <f>SUM(Tabela2[[#This Row],[K2O   ]:[In2O3]])</f>
        <v>101.53</v>
      </c>
      <c r="Y507" s="8"/>
      <c r="Z507" s="8"/>
      <c r="AA507" s="8">
        <v>7.5914168251474002E-3</v>
      </c>
      <c r="AB507" s="8">
        <v>8.6980308060662995E-5</v>
      </c>
      <c r="AC507" s="8">
        <v>0</v>
      </c>
      <c r="AD507" s="8">
        <v>0</v>
      </c>
      <c r="AE507" s="8">
        <v>6.4307313852242441E-4</v>
      </c>
      <c r="AF507" s="8">
        <v>2.3652386139063966E-2</v>
      </c>
      <c r="AG507" s="8">
        <v>4.3757117540086201E-4</v>
      </c>
      <c r="AH507" s="8">
        <v>0</v>
      </c>
      <c r="AI507" s="8">
        <v>0</v>
      </c>
      <c r="AJ507" s="8">
        <v>0</v>
      </c>
      <c r="AK507" s="8">
        <v>1.4754312962628252E-3</v>
      </c>
      <c r="AL507" s="8">
        <v>0</v>
      </c>
      <c r="AM507" s="8">
        <v>2.9661958747915849</v>
      </c>
      <c r="AN507" s="8">
        <v>0</v>
      </c>
      <c r="AO507" s="8">
        <v>3.2914189503016047E-3</v>
      </c>
      <c r="AP507" s="8">
        <v>0</v>
      </c>
      <c r="AQ507" s="8">
        <v>0</v>
      </c>
      <c r="AR507" s="8">
        <v>0</v>
      </c>
      <c r="AS507" s="8">
        <f>SUM(Tabela2[[#This Row],[Mg15]:[U]])</f>
        <v>3.0033741526243447</v>
      </c>
    </row>
    <row r="508" spans="2:45" x14ac:dyDescent="0.25">
      <c r="B508" s="6" t="s">
        <v>556</v>
      </c>
      <c r="C508" s="29" t="s">
        <v>505</v>
      </c>
      <c r="D508" s="8"/>
      <c r="E508" s="8"/>
      <c r="F508" s="8"/>
      <c r="G508" s="8">
        <v>5.8000000000000003E-2</v>
      </c>
      <c r="H508" s="8">
        <v>0</v>
      </c>
      <c r="I508" s="8">
        <v>0</v>
      </c>
      <c r="J508" s="8">
        <v>0</v>
      </c>
      <c r="K508" s="8">
        <v>0.30199999999999999</v>
      </c>
      <c r="L508" s="8">
        <v>0</v>
      </c>
      <c r="M508" s="8">
        <v>1.7000000000000001E-2</v>
      </c>
      <c r="N508" s="8">
        <v>0</v>
      </c>
      <c r="O508" s="8">
        <v>0</v>
      </c>
      <c r="P508" s="8">
        <v>8.9999999999999993E-3</v>
      </c>
      <c r="Q508" s="8">
        <v>100.401</v>
      </c>
      <c r="R508" s="8">
        <v>0.02</v>
      </c>
      <c r="S508" s="8">
        <v>0.104</v>
      </c>
      <c r="T508" s="8">
        <v>3.2000000000000001E-2</v>
      </c>
      <c r="U508" s="8"/>
      <c r="V508" s="8"/>
      <c r="W508" s="8"/>
      <c r="X508" s="31">
        <f>SUM(Tabela2[[#This Row],[K2O   ]:[In2O3]])</f>
        <v>100.94299999999998</v>
      </c>
      <c r="Y508" s="8"/>
      <c r="Z508" s="8"/>
      <c r="AA508" s="8">
        <v>6.4257995012206963E-3</v>
      </c>
      <c r="AB508" s="8">
        <v>0</v>
      </c>
      <c r="AC508" s="8">
        <v>0</v>
      </c>
      <c r="AD508" s="8">
        <v>0</v>
      </c>
      <c r="AE508" s="8">
        <v>0</v>
      </c>
      <c r="AF508" s="8">
        <v>1.6884870493514472E-2</v>
      </c>
      <c r="AG508" s="8">
        <v>0</v>
      </c>
      <c r="AH508" s="8">
        <v>1.0565927745595871E-3</v>
      </c>
      <c r="AI508" s="8">
        <v>0</v>
      </c>
      <c r="AJ508" s="8">
        <v>0</v>
      </c>
      <c r="AK508" s="8">
        <v>0</v>
      </c>
      <c r="AL508" s="8">
        <v>3.0238010885641058E-4</v>
      </c>
      <c r="AM508" s="8">
        <v>2.97475404578578</v>
      </c>
      <c r="AN508" s="8">
        <v>5.5209589991593339E-4</v>
      </c>
      <c r="AO508" s="8">
        <v>2.1018324177027384E-3</v>
      </c>
      <c r="AP508" s="8">
        <v>6.1633469981427756E-4</v>
      </c>
      <c r="AQ508" s="8">
        <v>0</v>
      </c>
      <c r="AR508" s="8">
        <v>0</v>
      </c>
      <c r="AS508" s="8">
        <f>SUM(Tabela2[[#This Row],[Mg15]:[U]])</f>
        <v>3.0026939516813642</v>
      </c>
    </row>
    <row r="509" spans="2:45" x14ac:dyDescent="0.25">
      <c r="B509" s="6" t="s">
        <v>557</v>
      </c>
      <c r="C509" s="29" t="s">
        <v>505</v>
      </c>
      <c r="D509" s="8"/>
      <c r="E509" s="8"/>
      <c r="F509" s="8"/>
      <c r="G509" s="8">
        <v>3.5000000000000003E-2</v>
      </c>
      <c r="H509" s="8">
        <v>0</v>
      </c>
      <c r="I509" s="8">
        <v>0</v>
      </c>
      <c r="J509" s="8">
        <v>1.7000000000000001E-2</v>
      </c>
      <c r="K509" s="8">
        <v>0.42099999999999999</v>
      </c>
      <c r="L509" s="8">
        <v>0</v>
      </c>
      <c r="M509" s="8">
        <v>5.5E-2</v>
      </c>
      <c r="N509" s="8">
        <v>0</v>
      </c>
      <c r="O509" s="8">
        <v>0</v>
      </c>
      <c r="P509" s="8">
        <v>0</v>
      </c>
      <c r="Q509" s="8">
        <v>100.664</v>
      </c>
      <c r="R509" s="8">
        <v>0</v>
      </c>
      <c r="S509" s="8">
        <v>0</v>
      </c>
      <c r="T509" s="8">
        <v>0</v>
      </c>
      <c r="U509" s="8"/>
      <c r="V509" s="8"/>
      <c r="W509" s="8"/>
      <c r="X509" s="31">
        <f>SUM(Tabela2[[#This Row],[K2O   ]:[In2O3]])</f>
        <v>101.19200000000001</v>
      </c>
      <c r="Y509" s="8"/>
      <c r="Z509" s="8"/>
      <c r="AA509" s="8">
        <v>3.8640384751085616E-3</v>
      </c>
      <c r="AB509" s="8">
        <v>0</v>
      </c>
      <c r="AC509" s="8">
        <v>0</v>
      </c>
      <c r="AD509" s="8">
        <v>0</v>
      </c>
      <c r="AE509" s="8">
        <v>1.0970058438245895E-3</v>
      </c>
      <c r="AF509" s="8">
        <v>2.3455630293068651E-2</v>
      </c>
      <c r="AG509" s="8">
        <v>0</v>
      </c>
      <c r="AH509" s="8">
        <v>3.4063998535681095E-3</v>
      </c>
      <c r="AI509" s="8">
        <v>0</v>
      </c>
      <c r="AJ509" s="8">
        <v>0</v>
      </c>
      <c r="AK509" s="8">
        <v>0</v>
      </c>
      <c r="AL509" s="8">
        <v>0</v>
      </c>
      <c r="AM509" s="8">
        <v>2.972086396159725</v>
      </c>
      <c r="AN509" s="8">
        <v>0</v>
      </c>
      <c r="AO509" s="8">
        <v>0</v>
      </c>
      <c r="AP509" s="8">
        <v>0</v>
      </c>
      <c r="AQ509" s="8">
        <v>0</v>
      </c>
      <c r="AR509" s="8">
        <v>0</v>
      </c>
      <c r="AS509" s="8">
        <f>SUM(Tabela2[[#This Row],[Mg15]:[U]])</f>
        <v>3.0039094706252949</v>
      </c>
    </row>
    <row r="510" spans="2:45" x14ac:dyDescent="0.25">
      <c r="B510" s="6" t="s">
        <v>558</v>
      </c>
      <c r="C510" s="29" t="s">
        <v>505</v>
      </c>
      <c r="D510" s="8"/>
      <c r="E510" s="8"/>
      <c r="F510" s="8"/>
      <c r="G510" s="8">
        <v>4.5999999999999999E-2</v>
      </c>
      <c r="H510" s="8">
        <v>0</v>
      </c>
      <c r="I510" s="8">
        <v>0</v>
      </c>
      <c r="J510" s="8">
        <v>0</v>
      </c>
      <c r="K510" s="8">
        <v>0.53400000000000003</v>
      </c>
      <c r="L510" s="8">
        <v>3.0000000000000001E-3</v>
      </c>
      <c r="M510" s="8">
        <v>3.2000000000000001E-2</v>
      </c>
      <c r="N510" s="8">
        <v>0</v>
      </c>
      <c r="O510" s="8">
        <v>2.4E-2</v>
      </c>
      <c r="P510" s="8">
        <v>3.0000000000000001E-3</v>
      </c>
      <c r="Q510" s="8">
        <v>100.21299999999999</v>
      </c>
      <c r="R510" s="8">
        <v>8.0000000000000002E-3</v>
      </c>
      <c r="S510" s="8">
        <v>0.253</v>
      </c>
      <c r="T510" s="8">
        <v>0</v>
      </c>
      <c r="U510" s="8"/>
      <c r="V510" s="8"/>
      <c r="W510" s="8"/>
      <c r="X510" s="31">
        <f>SUM(Tabela2[[#This Row],[K2O   ]:[In2O3]])</f>
        <v>101.11599999999999</v>
      </c>
      <c r="Y510" s="8"/>
      <c r="Z510" s="8"/>
      <c r="AA510" s="8">
        <v>5.0788186954198265E-3</v>
      </c>
      <c r="AB510" s="8">
        <v>0</v>
      </c>
      <c r="AC510" s="8">
        <v>0</v>
      </c>
      <c r="AD510" s="8">
        <v>0</v>
      </c>
      <c r="AE510" s="8">
        <v>0</v>
      </c>
      <c r="AF510" s="8">
        <v>2.9753478656527995E-2</v>
      </c>
      <c r="AG510" s="8">
        <v>1.8819282032127855E-4</v>
      </c>
      <c r="AH510" s="8">
        <v>1.9820490342552267E-3</v>
      </c>
      <c r="AI510" s="8">
        <v>0</v>
      </c>
      <c r="AJ510" s="8">
        <v>0</v>
      </c>
      <c r="AK510" s="8">
        <v>8.6671738288275082E-4</v>
      </c>
      <c r="AL510" s="8">
        <v>1.0044716071325281E-4</v>
      </c>
      <c r="AM510" s="8">
        <v>2.9589851789094319</v>
      </c>
      <c r="AN510" s="8">
        <v>2.2007981595502892E-4</v>
      </c>
      <c r="AO510" s="8">
        <v>5.095548844259108E-3</v>
      </c>
      <c r="AP510" s="8">
        <v>0</v>
      </c>
      <c r="AQ510" s="8">
        <v>0</v>
      </c>
      <c r="AR510" s="8">
        <v>0</v>
      </c>
      <c r="AS510" s="8">
        <f>SUM(Tabela2[[#This Row],[Mg15]:[U]])</f>
        <v>3.0022705113197663</v>
      </c>
    </row>
    <row r="511" spans="2:45" x14ac:dyDescent="0.25">
      <c r="B511" s="6" t="s">
        <v>559</v>
      </c>
      <c r="C511" s="29" t="s">
        <v>505</v>
      </c>
      <c r="D511" s="8"/>
      <c r="E511" s="8"/>
      <c r="F511" s="8"/>
      <c r="G511" s="8">
        <v>4.9000000000000002E-2</v>
      </c>
      <c r="H511" s="8">
        <v>6.0000000000000001E-3</v>
      </c>
      <c r="I511" s="8">
        <v>1.7000000000000001E-2</v>
      </c>
      <c r="J511" s="8">
        <v>2E-3</v>
      </c>
      <c r="K511" s="8">
        <v>0.55000000000000004</v>
      </c>
      <c r="L511" s="8">
        <v>0</v>
      </c>
      <c r="M511" s="8">
        <v>3.5999999999999997E-2</v>
      </c>
      <c r="N511" s="8">
        <v>0</v>
      </c>
      <c r="O511" s="8">
        <v>5.3999999999999999E-2</v>
      </c>
      <c r="P511" s="8">
        <v>2.3E-2</v>
      </c>
      <c r="Q511" s="8">
        <v>99.370999999999995</v>
      </c>
      <c r="R511" s="8">
        <v>0</v>
      </c>
      <c r="S511" s="8">
        <v>0.13600000000000001</v>
      </c>
      <c r="T511" s="8">
        <v>0</v>
      </c>
      <c r="U511" s="8"/>
      <c r="V511" s="8"/>
      <c r="W511" s="8"/>
      <c r="X511" s="31">
        <f>SUM(Tabela2[[#This Row],[K2O   ]:[In2O3]])</f>
        <v>100.24399999999999</v>
      </c>
      <c r="Y511" s="8"/>
      <c r="Z511" s="8"/>
      <c r="AA511" s="8">
        <v>5.4535121328716978E-3</v>
      </c>
      <c r="AB511" s="8">
        <v>5.2793280366585365E-4</v>
      </c>
      <c r="AC511" s="8">
        <v>0</v>
      </c>
      <c r="AD511" s="8">
        <v>1.3598584860218118E-3</v>
      </c>
      <c r="AE511" s="8">
        <v>1.3010584907163317E-4</v>
      </c>
      <c r="AF511" s="8">
        <v>3.089118065055731E-2</v>
      </c>
      <c r="AG511" s="8">
        <v>0</v>
      </c>
      <c r="AH511" s="8">
        <v>2.2477201690331294E-3</v>
      </c>
      <c r="AI511" s="8">
        <v>0</v>
      </c>
      <c r="AJ511" s="8">
        <v>0</v>
      </c>
      <c r="AK511" s="8">
        <v>1.9657819848934257E-3</v>
      </c>
      <c r="AL511" s="8">
        <v>7.7628210052221923E-4</v>
      </c>
      <c r="AM511" s="8">
        <v>2.957697215122562</v>
      </c>
      <c r="AN511" s="8">
        <v>0</v>
      </c>
      <c r="AO511" s="8">
        <v>2.7611161862544044E-3</v>
      </c>
      <c r="AP511" s="8">
        <v>0</v>
      </c>
      <c r="AQ511" s="8">
        <v>0</v>
      </c>
      <c r="AR511" s="8">
        <v>0</v>
      </c>
      <c r="AS511" s="8">
        <f>SUM(Tabela2[[#This Row],[Mg15]:[U]])</f>
        <v>3.0038107054854537</v>
      </c>
    </row>
    <row r="512" spans="2:45" x14ac:dyDescent="0.25">
      <c r="B512" s="6" t="s">
        <v>560</v>
      </c>
      <c r="C512" s="29" t="s">
        <v>505</v>
      </c>
      <c r="D512" s="8"/>
      <c r="E512" s="8"/>
      <c r="F512" s="8"/>
      <c r="G512" s="8">
        <v>0.05</v>
      </c>
      <c r="H512" s="8">
        <v>0</v>
      </c>
      <c r="I512" s="8">
        <v>0</v>
      </c>
      <c r="J512" s="8">
        <v>0</v>
      </c>
      <c r="K512" s="8">
        <v>0.53300000000000003</v>
      </c>
      <c r="L512" s="8">
        <v>0</v>
      </c>
      <c r="M512" s="8">
        <v>1.7000000000000001E-2</v>
      </c>
      <c r="N512" s="8">
        <v>0</v>
      </c>
      <c r="O512" s="8">
        <v>0</v>
      </c>
      <c r="P512" s="8">
        <v>0.114</v>
      </c>
      <c r="Q512" s="8">
        <v>100.328</v>
      </c>
      <c r="R512" s="8">
        <v>2.9000000000000001E-2</v>
      </c>
      <c r="S512" s="8">
        <v>3.7999999999999999E-2</v>
      </c>
      <c r="T512" s="8">
        <v>6.3E-2</v>
      </c>
      <c r="U512" s="8"/>
      <c r="V512" s="8"/>
      <c r="W512" s="8"/>
      <c r="X512" s="31">
        <f>SUM(Tabela2[[#This Row],[K2O   ]:[In2O3]])</f>
        <v>101.172</v>
      </c>
      <c r="Y512" s="8"/>
      <c r="Z512" s="8"/>
      <c r="AA512" s="8">
        <v>5.5132800077247494E-3</v>
      </c>
      <c r="AB512" s="8">
        <v>0</v>
      </c>
      <c r="AC512" s="8">
        <v>0</v>
      </c>
      <c r="AD512" s="8">
        <v>0</v>
      </c>
      <c r="AE512" s="8">
        <v>0</v>
      </c>
      <c r="AF512" s="8">
        <v>2.9659161488947948E-2</v>
      </c>
      <c r="AG512" s="8">
        <v>0</v>
      </c>
      <c r="AH512" s="8">
        <v>1.0515949821104506E-3</v>
      </c>
      <c r="AI512" s="8">
        <v>0</v>
      </c>
      <c r="AJ512" s="8">
        <v>0</v>
      </c>
      <c r="AK512" s="8">
        <v>0</v>
      </c>
      <c r="AL512" s="8">
        <v>3.8120310514920012E-3</v>
      </c>
      <c r="AM512" s="8">
        <v>2.9585304868135038</v>
      </c>
      <c r="AN512" s="8">
        <v>7.9675242284725674E-4</v>
      </c>
      <c r="AO512" s="8">
        <v>7.6434461829580282E-4</v>
      </c>
      <c r="AP512" s="8">
        <v>1.207669391224613E-3</v>
      </c>
      <c r="AQ512" s="8">
        <v>0</v>
      </c>
      <c r="AR512" s="8">
        <v>0</v>
      </c>
      <c r="AS512" s="8">
        <f>SUM(Tabela2[[#This Row],[Mg15]:[U]])</f>
        <v>3.0013353207761471</v>
      </c>
    </row>
    <row r="513" spans="1:45" x14ac:dyDescent="0.25">
      <c r="B513" s="6" t="s">
        <v>561</v>
      </c>
      <c r="C513" s="29" t="s">
        <v>505</v>
      </c>
      <c r="D513" s="8"/>
      <c r="E513" s="8"/>
      <c r="F513" s="8"/>
      <c r="G513" s="8">
        <v>6.3E-2</v>
      </c>
      <c r="H513" s="8">
        <v>0</v>
      </c>
      <c r="I513" s="8">
        <v>0</v>
      </c>
      <c r="J513" s="8">
        <v>0</v>
      </c>
      <c r="K513" s="8">
        <v>0.48</v>
      </c>
      <c r="L513" s="8">
        <v>0</v>
      </c>
      <c r="M513" s="8">
        <v>0</v>
      </c>
      <c r="N513" s="8">
        <v>0</v>
      </c>
      <c r="O513" s="8">
        <v>8.9999999999999993E-3</v>
      </c>
      <c r="P513" s="8">
        <v>3.3000000000000002E-2</v>
      </c>
      <c r="Q513" s="8">
        <v>100.34099999999999</v>
      </c>
      <c r="R513" s="8">
        <v>0</v>
      </c>
      <c r="S513" s="8">
        <v>0</v>
      </c>
      <c r="T513" s="8">
        <v>0</v>
      </c>
      <c r="U513" s="8"/>
      <c r="V513" s="8"/>
      <c r="W513" s="8"/>
      <c r="X513" s="31">
        <f>SUM(Tabela2[[#This Row],[K2O   ]:[In2O3]])</f>
        <v>100.92599999999999</v>
      </c>
      <c r="Y513" s="8"/>
      <c r="Z513" s="8"/>
      <c r="AA513" s="8">
        <v>6.9680991065092669E-3</v>
      </c>
      <c r="AB513" s="8">
        <v>0</v>
      </c>
      <c r="AC513" s="8">
        <v>0</v>
      </c>
      <c r="AD513" s="8">
        <v>0</v>
      </c>
      <c r="AE513" s="8">
        <v>0</v>
      </c>
      <c r="AF513" s="8">
        <v>2.6792091698432888E-2</v>
      </c>
      <c r="AG513" s="8">
        <v>0</v>
      </c>
      <c r="AH513" s="8">
        <v>0</v>
      </c>
      <c r="AI513" s="8">
        <v>0</v>
      </c>
      <c r="AJ513" s="8">
        <v>0</v>
      </c>
      <c r="AK513" s="8">
        <v>3.2559495439896791E-4</v>
      </c>
      <c r="AL513" s="8">
        <v>1.1068766910992901E-3</v>
      </c>
      <c r="AM513" s="8">
        <v>2.9680146679300394</v>
      </c>
      <c r="AN513" s="8">
        <v>0</v>
      </c>
      <c r="AO513" s="8">
        <v>0</v>
      </c>
      <c r="AP513" s="8">
        <v>0</v>
      </c>
      <c r="AQ513" s="8">
        <v>0</v>
      </c>
      <c r="AR513" s="8">
        <v>0</v>
      </c>
      <c r="AS513" s="8">
        <f>SUM(Tabela2[[#This Row],[Mg15]:[U]])</f>
        <v>3.00320733038048</v>
      </c>
    </row>
    <row r="514" spans="1:45" x14ac:dyDescent="0.25">
      <c r="B514" s="6" t="s">
        <v>562</v>
      </c>
      <c r="C514" s="29" t="s">
        <v>505</v>
      </c>
      <c r="D514" s="8"/>
      <c r="E514" s="8"/>
      <c r="F514" s="8"/>
      <c r="G514" s="8">
        <v>3.7999999999999999E-2</v>
      </c>
      <c r="H514" s="8">
        <v>0</v>
      </c>
      <c r="I514" s="8">
        <v>7.0000000000000001E-3</v>
      </c>
      <c r="J514" s="8">
        <v>0.01</v>
      </c>
      <c r="K514" s="8">
        <v>0.53700000000000003</v>
      </c>
      <c r="L514" s="8">
        <v>0</v>
      </c>
      <c r="M514" s="8">
        <v>2.5000000000000001E-2</v>
      </c>
      <c r="N514" s="8">
        <v>0</v>
      </c>
      <c r="O514" s="8">
        <v>4.7E-2</v>
      </c>
      <c r="P514" s="8">
        <v>9.0999999999999998E-2</v>
      </c>
      <c r="Q514" s="8">
        <v>100.16800000000001</v>
      </c>
      <c r="R514" s="8">
        <v>6.0000000000000001E-3</v>
      </c>
      <c r="S514" s="8">
        <v>0.14399999999999999</v>
      </c>
      <c r="T514" s="8">
        <v>6.7000000000000004E-2</v>
      </c>
      <c r="U514" s="8"/>
      <c r="V514" s="8"/>
      <c r="W514" s="8"/>
      <c r="X514" s="31">
        <f>SUM(Tabela2[[#This Row],[K2O   ]:[In2O3]])</f>
        <v>101.14</v>
      </c>
      <c r="Y514" s="8"/>
      <c r="Z514" s="8"/>
      <c r="AA514" s="8">
        <v>4.1920839940246543E-3</v>
      </c>
      <c r="AB514" s="8">
        <v>0</v>
      </c>
      <c r="AC514" s="8">
        <v>0</v>
      </c>
      <c r="AD514" s="8">
        <v>5.5502048151369484E-4</v>
      </c>
      <c r="AE514" s="8">
        <v>6.4481183657285094E-4</v>
      </c>
      <c r="AF514" s="8">
        <v>2.9895944519018822E-2</v>
      </c>
      <c r="AG514" s="8">
        <v>0</v>
      </c>
      <c r="AH514" s="8">
        <v>1.5471981089905048E-3</v>
      </c>
      <c r="AI514" s="8">
        <v>0</v>
      </c>
      <c r="AJ514" s="8">
        <v>0</v>
      </c>
      <c r="AK514" s="8">
        <v>1.6959210248795509E-3</v>
      </c>
      <c r="AL514" s="8">
        <v>3.0443831118200405E-3</v>
      </c>
      <c r="AM514" s="8">
        <v>2.9552160047683387</v>
      </c>
      <c r="AN514" s="8">
        <v>1.6492366557042617E-4</v>
      </c>
      <c r="AO514" s="8">
        <v>2.8978402550526995E-3</v>
      </c>
      <c r="AP514" s="8">
        <v>1.2849571516763583E-3</v>
      </c>
      <c r="AQ514" s="8">
        <v>0</v>
      </c>
      <c r="AR514" s="8">
        <v>0</v>
      </c>
      <c r="AS514" s="8">
        <f>SUM(Tabela2[[#This Row],[Mg15]:[U]])</f>
        <v>3.0011390889174581</v>
      </c>
    </row>
    <row r="515" spans="1:45" x14ac:dyDescent="0.25">
      <c r="A515" s="9">
        <v>134</v>
      </c>
      <c r="B515" s="6" t="s">
        <v>563</v>
      </c>
      <c r="C515" s="29" t="s">
        <v>505</v>
      </c>
      <c r="D515" s="8"/>
      <c r="E515" s="8"/>
      <c r="F515" s="8"/>
      <c r="G515" s="8">
        <v>5.6000000000000001E-2</v>
      </c>
      <c r="H515" s="8">
        <v>0</v>
      </c>
      <c r="I515" s="8">
        <v>1.4E-2</v>
      </c>
      <c r="J515" s="8">
        <v>0</v>
      </c>
      <c r="K515" s="8">
        <v>0.55700000000000005</v>
      </c>
      <c r="L515" s="8">
        <v>0</v>
      </c>
      <c r="M515" s="8">
        <v>0</v>
      </c>
      <c r="N515" s="8">
        <v>0</v>
      </c>
      <c r="O515" s="8">
        <v>3.4000000000000002E-2</v>
      </c>
      <c r="P515" s="8">
        <v>0.13500000000000001</v>
      </c>
      <c r="Q515" s="8">
        <v>100.402</v>
      </c>
      <c r="R515" s="8">
        <v>0</v>
      </c>
      <c r="S515" s="8">
        <v>0</v>
      </c>
      <c r="T515" s="8">
        <v>0</v>
      </c>
      <c r="U515" s="8"/>
      <c r="V515" s="8"/>
      <c r="W515" s="8"/>
      <c r="X515" s="31">
        <f>SUM(Tabela2[[#This Row],[K2O   ]:[In2O3]])</f>
        <v>101.19800000000001</v>
      </c>
      <c r="Y515" s="8"/>
      <c r="Z515" s="8"/>
      <c r="AA515" s="8">
        <v>6.1703105470116279E-3</v>
      </c>
      <c r="AB515" s="8">
        <v>0</v>
      </c>
      <c r="AC515" s="8">
        <v>0</v>
      </c>
      <c r="AD515" s="8">
        <v>1.1086938071797881E-3</v>
      </c>
      <c r="AE515" s="8">
        <v>0</v>
      </c>
      <c r="AF515" s="8">
        <v>3.0971754242052056E-2</v>
      </c>
      <c r="AG515" s="8">
        <v>0</v>
      </c>
      <c r="AH515" s="8">
        <v>0</v>
      </c>
      <c r="AI515" s="8">
        <v>0</v>
      </c>
      <c r="AJ515" s="8">
        <v>0</v>
      </c>
      <c r="AK515" s="8">
        <v>1.2253475861223337E-3</v>
      </c>
      <c r="AL515" s="8">
        <v>4.5109113933161516E-3</v>
      </c>
      <c r="AM515" s="8">
        <v>2.9585247567530844</v>
      </c>
      <c r="AN515" s="8">
        <v>0</v>
      </c>
      <c r="AO515" s="8">
        <v>0</v>
      </c>
      <c r="AP515" s="8">
        <v>0</v>
      </c>
      <c r="AQ515" s="8">
        <v>0</v>
      </c>
      <c r="AR515" s="8">
        <v>0</v>
      </c>
      <c r="AS515" s="8">
        <f>SUM(Tabela2[[#This Row],[Mg15]:[U]])</f>
        <v>3.0025117743287661</v>
      </c>
    </row>
    <row r="516" spans="1:45" x14ac:dyDescent="0.25">
      <c r="B516" s="6" t="s">
        <v>564</v>
      </c>
      <c r="C516" s="29" t="s">
        <v>505</v>
      </c>
      <c r="D516" s="8"/>
      <c r="E516" s="8"/>
      <c r="F516" s="8"/>
      <c r="G516" s="8">
        <v>0.06</v>
      </c>
      <c r="H516" s="8">
        <v>0.02</v>
      </c>
      <c r="I516" s="8">
        <v>0</v>
      </c>
      <c r="J516" s="8">
        <v>0</v>
      </c>
      <c r="K516" s="8">
        <v>0.499</v>
      </c>
      <c r="L516" s="8">
        <v>0</v>
      </c>
      <c r="M516" s="8">
        <v>0</v>
      </c>
      <c r="N516" s="8">
        <v>0</v>
      </c>
      <c r="O516" s="8">
        <v>2.9000000000000001E-2</v>
      </c>
      <c r="P516" s="8">
        <v>0.09</v>
      </c>
      <c r="Q516" s="8">
        <v>100.21</v>
      </c>
      <c r="R516" s="8">
        <v>0</v>
      </c>
      <c r="S516" s="8">
        <v>0</v>
      </c>
      <c r="T516" s="8">
        <v>0</v>
      </c>
      <c r="U516" s="8"/>
      <c r="V516" s="8"/>
      <c r="W516" s="8"/>
      <c r="X516" s="31">
        <f>SUM(Tabela2[[#This Row],[K2O   ]:[In2O3]])</f>
        <v>100.90799999999999</v>
      </c>
      <c r="Y516" s="8"/>
      <c r="Z516" s="8"/>
      <c r="AA516" s="8">
        <v>6.6330904737040477E-3</v>
      </c>
      <c r="AB516" s="8">
        <v>1.7480017393293342E-3</v>
      </c>
      <c r="AC516" s="8">
        <v>0</v>
      </c>
      <c r="AD516" s="8">
        <v>0</v>
      </c>
      <c r="AE516" s="8">
        <v>0</v>
      </c>
      <c r="AF516" s="8">
        <v>2.783920508162659E-2</v>
      </c>
      <c r="AG516" s="8">
        <v>0</v>
      </c>
      <c r="AH516" s="8">
        <v>0</v>
      </c>
      <c r="AI516" s="8">
        <v>0</v>
      </c>
      <c r="AJ516" s="8">
        <v>0</v>
      </c>
      <c r="AK516" s="8">
        <v>1.0486342921064344E-3</v>
      </c>
      <c r="AL516" s="8">
        <v>3.0173015282248194E-3</v>
      </c>
      <c r="AM516" s="8">
        <v>2.9627129871746374</v>
      </c>
      <c r="AN516" s="8">
        <v>0</v>
      </c>
      <c r="AO516" s="8">
        <v>0</v>
      </c>
      <c r="AP516" s="8">
        <v>0</v>
      </c>
      <c r="AQ516" s="8">
        <v>0</v>
      </c>
      <c r="AR516" s="8">
        <v>0</v>
      </c>
      <c r="AS516" s="8">
        <f>SUM(Tabela2[[#This Row],[Mg15]:[U]])</f>
        <v>3.0029992202896287</v>
      </c>
    </row>
    <row r="517" spans="1:45" x14ac:dyDescent="0.25">
      <c r="B517" s="6" t="s">
        <v>565</v>
      </c>
      <c r="C517" s="29" t="s">
        <v>505</v>
      </c>
      <c r="D517" s="8"/>
      <c r="E517" s="8"/>
      <c r="F517" s="8"/>
      <c r="G517" s="8">
        <v>0.04</v>
      </c>
      <c r="H517" s="8">
        <v>1.9E-2</v>
      </c>
      <c r="I517" s="8">
        <v>1.4E-2</v>
      </c>
      <c r="J517" s="8">
        <v>1.0999999999999999E-2</v>
      </c>
      <c r="K517" s="8">
        <v>0.48799999999999999</v>
      </c>
      <c r="L517" s="8">
        <v>4.0000000000000001E-3</v>
      </c>
      <c r="M517" s="8">
        <v>0.02</v>
      </c>
      <c r="N517" s="8">
        <v>0</v>
      </c>
      <c r="O517" s="8">
        <v>4.4999999999999998E-2</v>
      </c>
      <c r="P517" s="8">
        <v>1.9E-2</v>
      </c>
      <c r="Q517" s="8">
        <v>100.161</v>
      </c>
      <c r="R517" s="8">
        <v>0</v>
      </c>
      <c r="S517" s="8">
        <v>0</v>
      </c>
      <c r="T517" s="8">
        <v>4.0000000000000001E-3</v>
      </c>
      <c r="U517" s="8"/>
      <c r="V517" s="8"/>
      <c r="W517" s="8"/>
      <c r="X517" s="31">
        <f>SUM(Tabela2[[#This Row],[K2O   ]:[In2O3]])</f>
        <v>100.825</v>
      </c>
      <c r="Y517" s="8"/>
      <c r="Z517" s="8"/>
      <c r="AA517" s="8">
        <v>4.427491167286397E-3</v>
      </c>
      <c r="AB517" s="8">
        <v>1.6626410820186179E-3</v>
      </c>
      <c r="AC517" s="8">
        <v>0</v>
      </c>
      <c r="AD517" s="8">
        <v>1.113756722868254E-3</v>
      </c>
      <c r="AE517" s="8">
        <v>7.1166731325873604E-4</v>
      </c>
      <c r="AF517" s="8">
        <v>2.7258951579197725E-2</v>
      </c>
      <c r="AG517" s="8">
        <v>2.5155596596801287E-4</v>
      </c>
      <c r="AH517" s="8">
        <v>1.2419017696770928E-3</v>
      </c>
      <c r="AI517" s="8">
        <v>0</v>
      </c>
      <c r="AJ517" s="8">
        <v>0</v>
      </c>
      <c r="AK517" s="8">
        <v>1.6291895402322056E-3</v>
      </c>
      <c r="AL517" s="8">
        <v>6.3776817770964825E-4</v>
      </c>
      <c r="AM517" s="8">
        <v>2.9649011085705075</v>
      </c>
      <c r="AN517" s="8">
        <v>0</v>
      </c>
      <c r="AO517" s="8">
        <v>0</v>
      </c>
      <c r="AP517" s="8">
        <v>7.6970652378588965E-5</v>
      </c>
      <c r="AQ517" s="8">
        <v>0</v>
      </c>
      <c r="AR517" s="8">
        <v>0</v>
      </c>
      <c r="AS517" s="8">
        <f>SUM(Tabela2[[#This Row],[Mg15]:[U]])</f>
        <v>3.0039130025411027</v>
      </c>
    </row>
    <row r="518" spans="1:45" x14ac:dyDescent="0.25">
      <c r="B518" s="6" t="s">
        <v>566</v>
      </c>
      <c r="C518" s="29" t="s">
        <v>505</v>
      </c>
      <c r="D518" s="8"/>
      <c r="E518" s="8"/>
      <c r="F518" s="8"/>
      <c r="G518" s="8">
        <v>3.5000000000000003E-2</v>
      </c>
      <c r="H518" s="8">
        <v>0</v>
      </c>
      <c r="I518" s="8">
        <v>0</v>
      </c>
      <c r="J518" s="8">
        <v>1.9E-2</v>
      </c>
      <c r="K518" s="8">
        <v>0.36</v>
      </c>
      <c r="L518" s="8">
        <v>0</v>
      </c>
      <c r="M518" s="8">
        <v>6.2E-2</v>
      </c>
      <c r="N518" s="8">
        <v>0</v>
      </c>
      <c r="O518" s="8">
        <v>2.9000000000000001E-2</v>
      </c>
      <c r="P518" s="8">
        <v>5.5E-2</v>
      </c>
      <c r="Q518" s="8">
        <v>100.11</v>
      </c>
      <c r="R518" s="8">
        <v>0</v>
      </c>
      <c r="S518" s="8">
        <v>0.19500000000000001</v>
      </c>
      <c r="T518" s="8">
        <v>1.2E-2</v>
      </c>
      <c r="U518" s="8"/>
      <c r="V518" s="8"/>
      <c r="W518" s="8"/>
      <c r="X518" s="31">
        <f>SUM(Tabela2[[#This Row],[K2O   ]:[In2O3]])</f>
        <v>100.877</v>
      </c>
      <c r="Y518" s="8"/>
      <c r="Z518" s="8"/>
      <c r="AA518" s="8">
        <v>3.8780491206948315E-3</v>
      </c>
      <c r="AB518" s="8">
        <v>0</v>
      </c>
      <c r="AC518" s="8">
        <v>0</v>
      </c>
      <c r="AD518" s="8">
        <v>0</v>
      </c>
      <c r="AE518" s="8">
        <v>1.2305109542695221E-3</v>
      </c>
      <c r="AF518" s="8">
        <v>2.0129796116144759E-2</v>
      </c>
      <c r="AG518" s="8">
        <v>0</v>
      </c>
      <c r="AH518" s="8">
        <v>3.8538649258549359E-3</v>
      </c>
      <c r="AI518" s="8">
        <v>0</v>
      </c>
      <c r="AJ518" s="8">
        <v>0</v>
      </c>
      <c r="AK518" s="8">
        <v>1.0510046717754574E-3</v>
      </c>
      <c r="AL518" s="8">
        <v>1.8480745378428977E-3</v>
      </c>
      <c r="AM518" s="8">
        <v>2.9664468482532618</v>
      </c>
      <c r="AN518" s="8">
        <v>0</v>
      </c>
      <c r="AO518" s="8">
        <v>3.9413539909710074E-3</v>
      </c>
      <c r="AP518" s="8">
        <v>2.3115003921596959E-4</v>
      </c>
      <c r="AQ518" s="8">
        <v>0</v>
      </c>
      <c r="AR518" s="8">
        <v>0</v>
      </c>
      <c r="AS518" s="8">
        <f>SUM(Tabela2[[#This Row],[Mg15]:[U]])</f>
        <v>3.0026106526100311</v>
      </c>
    </row>
    <row r="519" spans="1:45" x14ac:dyDescent="0.25">
      <c r="B519" s="6" t="s">
        <v>567</v>
      </c>
      <c r="C519" s="29" t="s">
        <v>505</v>
      </c>
      <c r="D519" s="8"/>
      <c r="E519" s="8"/>
      <c r="F519" s="8"/>
      <c r="G519" s="8">
        <v>7.0999999999999994E-2</v>
      </c>
      <c r="H519" s="8">
        <v>0</v>
      </c>
      <c r="I519" s="8">
        <v>0</v>
      </c>
      <c r="J519" s="8">
        <v>0</v>
      </c>
      <c r="K519" s="8">
        <v>0.18099999999999999</v>
      </c>
      <c r="L519" s="8">
        <v>0</v>
      </c>
      <c r="M519" s="8">
        <v>2.7E-2</v>
      </c>
      <c r="N519" s="8">
        <v>0</v>
      </c>
      <c r="O519" s="8">
        <v>2.9000000000000001E-2</v>
      </c>
      <c r="P519" s="8">
        <v>0</v>
      </c>
      <c r="Q519" s="8">
        <v>100.598</v>
      </c>
      <c r="R519" s="8">
        <v>0</v>
      </c>
      <c r="S519" s="8">
        <v>0</v>
      </c>
      <c r="T519" s="8">
        <v>8.0000000000000002E-3</v>
      </c>
      <c r="U519" s="8"/>
      <c r="V519" s="8"/>
      <c r="W519" s="8"/>
      <c r="X519" s="31">
        <f>SUM(Tabela2[[#This Row],[K2O   ]:[In2O3]])</f>
        <v>100.914</v>
      </c>
      <c r="Y519" s="8"/>
      <c r="Z519" s="8"/>
      <c r="AA519" s="8">
        <v>7.8745569449015385E-3</v>
      </c>
      <c r="AB519" s="8">
        <v>0</v>
      </c>
      <c r="AC519" s="8">
        <v>0</v>
      </c>
      <c r="AD519" s="8">
        <v>0</v>
      </c>
      <c r="AE519" s="8">
        <v>0</v>
      </c>
      <c r="AF519" s="8">
        <v>1.0130665321419327E-2</v>
      </c>
      <c r="AG519" s="8">
        <v>0</v>
      </c>
      <c r="AH519" s="8">
        <v>1.6799295968949685E-3</v>
      </c>
      <c r="AI519" s="8">
        <v>0</v>
      </c>
      <c r="AJ519" s="8">
        <v>0</v>
      </c>
      <c r="AK519" s="8">
        <v>1.0520276742927398E-3</v>
      </c>
      <c r="AL519" s="8">
        <v>0</v>
      </c>
      <c r="AM519" s="8">
        <v>2.9838086887027164</v>
      </c>
      <c r="AN519" s="8">
        <v>0</v>
      </c>
      <c r="AO519" s="8">
        <v>0</v>
      </c>
      <c r="AP519" s="8">
        <v>1.5425002044837447E-4</v>
      </c>
      <c r="AQ519" s="8">
        <v>0</v>
      </c>
      <c r="AR519" s="8">
        <v>0</v>
      </c>
      <c r="AS519" s="8">
        <f>SUM(Tabela2[[#This Row],[Mg15]:[U]])</f>
        <v>3.0047001182606734</v>
      </c>
    </row>
    <row r="520" spans="1:45" x14ac:dyDescent="0.25">
      <c r="B520" s="6" t="s">
        <v>568</v>
      </c>
      <c r="C520" s="29" t="s">
        <v>505</v>
      </c>
      <c r="D520" s="8"/>
      <c r="E520" s="8"/>
      <c r="F520" s="8"/>
      <c r="G520" s="8">
        <v>4.2999999999999997E-2</v>
      </c>
      <c r="H520" s="8">
        <v>0</v>
      </c>
      <c r="I520" s="8">
        <v>0</v>
      </c>
      <c r="J520" s="8">
        <v>0</v>
      </c>
      <c r="K520" s="8">
        <v>0.53100000000000003</v>
      </c>
      <c r="L520" s="8">
        <v>0</v>
      </c>
      <c r="M520" s="8">
        <v>0</v>
      </c>
      <c r="N520" s="8">
        <v>0</v>
      </c>
      <c r="O520" s="8">
        <v>5.1999999999999998E-2</v>
      </c>
      <c r="P520" s="8">
        <v>1.4999999999999999E-2</v>
      </c>
      <c r="Q520" s="8">
        <v>99.95</v>
      </c>
      <c r="R520" s="8">
        <v>0</v>
      </c>
      <c r="S520" s="8">
        <v>0</v>
      </c>
      <c r="T520" s="8">
        <v>0</v>
      </c>
      <c r="U520" s="8"/>
      <c r="V520" s="8"/>
      <c r="W520" s="8"/>
      <c r="X520" s="31">
        <f>SUM(Tabela2[[#This Row],[K2O   ]:[In2O3]])</f>
        <v>100.59100000000001</v>
      </c>
      <c r="Y520" s="8"/>
      <c r="Z520" s="8"/>
      <c r="AA520" s="8">
        <v>4.7703533033218726E-3</v>
      </c>
      <c r="AB520" s="8">
        <v>0</v>
      </c>
      <c r="AC520" s="8">
        <v>0</v>
      </c>
      <c r="AD520" s="8">
        <v>0</v>
      </c>
      <c r="AE520" s="8">
        <v>0</v>
      </c>
      <c r="AF520" s="8">
        <v>2.9728173341371338E-2</v>
      </c>
      <c r="AG520" s="8">
        <v>0</v>
      </c>
      <c r="AH520" s="8">
        <v>0</v>
      </c>
      <c r="AI520" s="8">
        <v>0</v>
      </c>
      <c r="AJ520" s="8">
        <v>0</v>
      </c>
      <c r="AK520" s="8">
        <v>1.8868910320351312E-3</v>
      </c>
      <c r="AL520" s="8">
        <v>5.0464372945839716E-4</v>
      </c>
      <c r="AM520" s="8">
        <v>2.9653689543131101</v>
      </c>
      <c r="AN520" s="8">
        <v>0</v>
      </c>
      <c r="AO520" s="8">
        <v>0</v>
      </c>
      <c r="AP520" s="8">
        <v>0</v>
      </c>
      <c r="AQ520" s="8">
        <v>0</v>
      </c>
      <c r="AR520" s="8">
        <v>0</v>
      </c>
      <c r="AS520" s="8">
        <f>SUM(Tabela2[[#This Row],[Mg15]:[U]])</f>
        <v>3.002259015719297</v>
      </c>
    </row>
    <row r="521" spans="1:45" x14ac:dyDescent="0.25">
      <c r="B521" s="6" t="s">
        <v>569</v>
      </c>
      <c r="C521" s="29" t="s">
        <v>505</v>
      </c>
      <c r="D521" s="8"/>
      <c r="E521" s="8"/>
      <c r="F521" s="8"/>
      <c r="G521" s="8">
        <v>6.3E-2</v>
      </c>
      <c r="H521" s="8">
        <v>0</v>
      </c>
      <c r="I521" s="8">
        <v>0</v>
      </c>
      <c r="J521" s="8">
        <v>0</v>
      </c>
      <c r="K521" s="8">
        <v>0.501</v>
      </c>
      <c r="L521" s="8">
        <v>0</v>
      </c>
      <c r="M521" s="8">
        <v>2.1000000000000001E-2</v>
      </c>
      <c r="N521" s="8">
        <v>0</v>
      </c>
      <c r="O521" s="8">
        <v>3.0000000000000001E-3</v>
      </c>
      <c r="P521" s="8">
        <v>0</v>
      </c>
      <c r="Q521" s="8">
        <v>99.67</v>
      </c>
      <c r="R521" s="8">
        <v>0</v>
      </c>
      <c r="S521" s="8">
        <v>0</v>
      </c>
      <c r="T521" s="8">
        <v>2.8000000000000001E-2</v>
      </c>
      <c r="U521" s="8"/>
      <c r="V521" s="8"/>
      <c r="W521" s="8"/>
      <c r="X521" s="31">
        <f>SUM(Tabela2[[#This Row],[K2O   ]:[In2O3]])</f>
        <v>100.286</v>
      </c>
      <c r="Y521" s="8"/>
      <c r="Z521" s="8"/>
      <c r="AA521" s="8">
        <v>7.0120814557830848E-3</v>
      </c>
      <c r="AB521" s="8">
        <v>0</v>
      </c>
      <c r="AC521" s="8">
        <v>0</v>
      </c>
      <c r="AD521" s="8">
        <v>0</v>
      </c>
      <c r="AE521" s="8">
        <v>0</v>
      </c>
      <c r="AF521" s="8">
        <v>2.8140754856163745E-2</v>
      </c>
      <c r="AG521" s="8">
        <v>0</v>
      </c>
      <c r="AH521" s="8">
        <v>1.3112491988541155E-3</v>
      </c>
      <c r="AI521" s="8">
        <v>0</v>
      </c>
      <c r="AJ521" s="8">
        <v>0</v>
      </c>
      <c r="AK521" s="8">
        <v>1.0921669869786918E-4</v>
      </c>
      <c r="AL521" s="8">
        <v>0</v>
      </c>
      <c r="AM521" s="8">
        <v>2.9667756764083633</v>
      </c>
      <c r="AN521" s="8">
        <v>0</v>
      </c>
      <c r="AO521" s="8">
        <v>0</v>
      </c>
      <c r="AP521" s="8">
        <v>5.4179113963764142E-4</v>
      </c>
      <c r="AQ521" s="8">
        <v>0</v>
      </c>
      <c r="AR521" s="8">
        <v>0</v>
      </c>
      <c r="AS521" s="8">
        <f>SUM(Tabela2[[#This Row],[Mg15]:[U]])</f>
        <v>3.0038907697574997</v>
      </c>
    </row>
    <row r="522" spans="1:45" x14ac:dyDescent="0.25">
      <c r="B522" s="6" t="s">
        <v>570</v>
      </c>
      <c r="C522" s="29" t="s">
        <v>505</v>
      </c>
      <c r="D522" s="8"/>
      <c r="E522" s="8"/>
      <c r="F522" s="8"/>
      <c r="G522" s="8">
        <v>6.7000000000000004E-2</v>
      </c>
      <c r="H522" s="8">
        <v>0</v>
      </c>
      <c r="I522" s="8">
        <v>0</v>
      </c>
      <c r="J522" s="8">
        <v>0</v>
      </c>
      <c r="K522" s="8">
        <v>0.50800000000000001</v>
      </c>
      <c r="L522" s="8">
        <v>0</v>
      </c>
      <c r="M522" s="8">
        <v>8.6999999999999994E-2</v>
      </c>
      <c r="N522" s="8">
        <v>0</v>
      </c>
      <c r="O522" s="8">
        <v>0</v>
      </c>
      <c r="P522" s="8">
        <v>3.3000000000000002E-2</v>
      </c>
      <c r="Q522" s="8">
        <v>99.778000000000006</v>
      </c>
      <c r="R522" s="8">
        <v>0</v>
      </c>
      <c r="S522" s="8">
        <v>0</v>
      </c>
      <c r="T522" s="8">
        <v>0</v>
      </c>
      <c r="U522" s="8"/>
      <c r="V522" s="8"/>
      <c r="W522" s="8"/>
      <c r="X522" s="31">
        <f>SUM(Tabela2[[#This Row],[K2O   ]:[In2O3]])</f>
        <v>100.473</v>
      </c>
      <c r="Y522" s="8"/>
      <c r="Z522" s="8"/>
      <c r="AA522" s="8">
        <v>7.4415133063648782E-3</v>
      </c>
      <c r="AB522" s="8">
        <v>0</v>
      </c>
      <c r="AC522" s="8">
        <v>0</v>
      </c>
      <c r="AD522" s="8">
        <v>0</v>
      </c>
      <c r="AE522" s="8">
        <v>0</v>
      </c>
      <c r="AF522" s="8">
        <v>2.8473561093466885E-2</v>
      </c>
      <c r="AG522" s="8">
        <v>0</v>
      </c>
      <c r="AH522" s="8">
        <v>5.4208232963866218E-3</v>
      </c>
      <c r="AI522" s="8">
        <v>0</v>
      </c>
      <c r="AJ522" s="8">
        <v>0</v>
      </c>
      <c r="AK522" s="8">
        <v>0</v>
      </c>
      <c r="AL522" s="8">
        <v>1.1115063099585178E-3</v>
      </c>
      <c r="AM522" s="8">
        <v>2.9637058877177092</v>
      </c>
      <c r="AN522" s="8">
        <v>0</v>
      </c>
      <c r="AO522" s="8">
        <v>0</v>
      </c>
      <c r="AP522" s="8">
        <v>0</v>
      </c>
      <c r="AQ522" s="8">
        <v>0</v>
      </c>
      <c r="AR522" s="8">
        <v>0</v>
      </c>
      <c r="AS522" s="8">
        <f>SUM(Tabela2[[#This Row],[Mg15]:[U]])</f>
        <v>3.0061532917238862</v>
      </c>
    </row>
    <row r="523" spans="1:45" x14ac:dyDescent="0.25">
      <c r="B523" s="6" t="s">
        <v>571</v>
      </c>
      <c r="C523" s="29" t="s">
        <v>505</v>
      </c>
      <c r="D523" s="8"/>
      <c r="E523" s="8"/>
      <c r="F523" s="8"/>
      <c r="G523" s="8">
        <v>6.3E-2</v>
      </c>
      <c r="H523" s="8">
        <v>0</v>
      </c>
      <c r="I523" s="8">
        <v>0</v>
      </c>
      <c r="J523" s="8">
        <v>0</v>
      </c>
      <c r="K523" s="8">
        <v>0.51200000000000001</v>
      </c>
      <c r="L523" s="8">
        <v>1.6E-2</v>
      </c>
      <c r="M523" s="8">
        <v>1.4999999999999999E-2</v>
      </c>
      <c r="N523" s="8">
        <v>0</v>
      </c>
      <c r="O523" s="8">
        <v>2.7E-2</v>
      </c>
      <c r="P523" s="8">
        <v>6.0000000000000001E-3</v>
      </c>
      <c r="Q523" s="8">
        <v>99.703999999999994</v>
      </c>
      <c r="R523" s="8">
        <v>0</v>
      </c>
      <c r="S523" s="8">
        <v>8.4000000000000005E-2</v>
      </c>
      <c r="T523" s="8">
        <v>0</v>
      </c>
      <c r="U523" s="8"/>
      <c r="V523" s="8"/>
      <c r="W523" s="8"/>
      <c r="X523" s="31">
        <f>SUM(Tabela2[[#This Row],[K2O   ]:[In2O3]])</f>
        <v>100.42699999999999</v>
      </c>
      <c r="Y523" s="8"/>
      <c r="Z523" s="8"/>
      <c r="AA523" s="8">
        <v>7.0018248013710652E-3</v>
      </c>
      <c r="AB523" s="8">
        <v>0</v>
      </c>
      <c r="AC523" s="8">
        <v>0</v>
      </c>
      <c r="AD523" s="8">
        <v>0</v>
      </c>
      <c r="AE523" s="8">
        <v>0</v>
      </c>
      <c r="AF523" s="8">
        <v>2.8716550174123948E-2</v>
      </c>
      <c r="AG523" s="8">
        <v>1.0103401018040209E-3</v>
      </c>
      <c r="AH523" s="8">
        <v>9.352365851107193E-4</v>
      </c>
      <c r="AI523" s="8">
        <v>0</v>
      </c>
      <c r="AJ523" s="8">
        <v>0</v>
      </c>
      <c r="AK523" s="8">
        <v>9.8151251527794697E-4</v>
      </c>
      <c r="AL523" s="8">
        <v>2.0222436170990428E-4</v>
      </c>
      <c r="AM523" s="8">
        <v>2.9634467017115202</v>
      </c>
      <c r="AN523" s="8">
        <v>0</v>
      </c>
      <c r="AO523" s="8">
        <v>1.7030035222384721E-3</v>
      </c>
      <c r="AP523" s="8">
        <v>0</v>
      </c>
      <c r="AQ523" s="8">
        <v>0</v>
      </c>
      <c r="AR523" s="8">
        <v>0</v>
      </c>
      <c r="AS523" s="8">
        <f>SUM(Tabela2[[#This Row],[Mg15]:[U]])</f>
        <v>3.0039973937731563</v>
      </c>
    </row>
    <row r="524" spans="1:45" x14ac:dyDescent="0.25">
      <c r="B524" s="6" t="s">
        <v>572</v>
      </c>
      <c r="C524" s="29" t="s">
        <v>505</v>
      </c>
      <c r="D524" s="8"/>
      <c r="E524" s="8"/>
      <c r="F524" s="8"/>
      <c r="G524" s="8">
        <v>5.8000000000000003E-2</v>
      </c>
      <c r="H524" s="8">
        <v>4.0000000000000001E-3</v>
      </c>
      <c r="I524" s="8">
        <v>0</v>
      </c>
      <c r="J524" s="8">
        <v>2E-3</v>
      </c>
      <c r="K524" s="8">
        <v>0.16200000000000001</v>
      </c>
      <c r="L524" s="8">
        <v>0</v>
      </c>
      <c r="M524" s="8">
        <v>4.0000000000000001E-3</v>
      </c>
      <c r="N524" s="8">
        <v>0</v>
      </c>
      <c r="O524" s="8">
        <v>0</v>
      </c>
      <c r="P524" s="8">
        <v>1.2E-2</v>
      </c>
      <c r="Q524" s="8">
        <v>100.477</v>
      </c>
      <c r="R524" s="8">
        <v>0</v>
      </c>
      <c r="S524" s="8">
        <v>0</v>
      </c>
      <c r="T524" s="8">
        <v>0</v>
      </c>
      <c r="U524" s="8"/>
      <c r="V524" s="8"/>
      <c r="W524" s="8"/>
      <c r="X524" s="31">
        <f>SUM(Tabela2[[#This Row],[K2O   ]:[In2O3]])</f>
        <v>100.71900000000001</v>
      </c>
      <c r="Y524" s="8"/>
      <c r="Z524" s="8"/>
      <c r="AA524" s="8">
        <v>6.4467205097486803E-3</v>
      </c>
      <c r="AB524" s="8">
        <v>3.5149409564431738E-4</v>
      </c>
      <c r="AC524" s="8">
        <v>0</v>
      </c>
      <c r="AD524" s="8">
        <v>0</v>
      </c>
      <c r="AE524" s="8">
        <v>1.2993539359532216E-4</v>
      </c>
      <c r="AF524" s="8">
        <v>9.0869361678190576E-3</v>
      </c>
      <c r="AG524" s="8">
        <v>0</v>
      </c>
      <c r="AH524" s="8">
        <v>2.4941948501456379E-4</v>
      </c>
      <c r="AI524" s="8">
        <v>0</v>
      </c>
      <c r="AJ524" s="8">
        <v>0</v>
      </c>
      <c r="AK524" s="8">
        <v>0</v>
      </c>
      <c r="AL524" s="8">
        <v>4.0448612381683029E-4</v>
      </c>
      <c r="AM524" s="8">
        <v>2.9866983140630992</v>
      </c>
      <c r="AN524" s="8">
        <v>0</v>
      </c>
      <c r="AO524" s="8">
        <v>0</v>
      </c>
      <c r="AP524" s="8">
        <v>0</v>
      </c>
      <c r="AQ524" s="8">
        <v>0</v>
      </c>
      <c r="AR524" s="8">
        <v>0</v>
      </c>
      <c r="AS524" s="8">
        <f>SUM(Tabela2[[#This Row],[Mg15]:[U]])</f>
        <v>3.0033673058387378</v>
      </c>
    </row>
    <row r="525" spans="1:45" x14ac:dyDescent="0.25">
      <c r="B525" s="6" t="s">
        <v>573</v>
      </c>
      <c r="C525" s="29" t="s">
        <v>505</v>
      </c>
      <c r="D525" s="8"/>
      <c r="E525" s="8"/>
      <c r="F525" s="8"/>
      <c r="G525" s="8">
        <v>5.2999999999999999E-2</v>
      </c>
      <c r="H525" s="8">
        <v>0</v>
      </c>
      <c r="I525" s="8">
        <v>1.2999999999999999E-2</v>
      </c>
      <c r="J525" s="8">
        <v>3.0000000000000001E-3</v>
      </c>
      <c r="K525" s="8">
        <v>0.56299999999999994</v>
      </c>
      <c r="L525" s="8">
        <v>4.1000000000000002E-2</v>
      </c>
      <c r="M525" s="8">
        <v>0</v>
      </c>
      <c r="N525" s="8">
        <v>0</v>
      </c>
      <c r="O525" s="8">
        <v>3.1E-2</v>
      </c>
      <c r="P525" s="8">
        <v>5.5E-2</v>
      </c>
      <c r="Q525" s="8">
        <v>100.363</v>
      </c>
      <c r="R525" s="8">
        <v>0</v>
      </c>
      <c r="S525" s="8">
        <v>3.7999999999999999E-2</v>
      </c>
      <c r="T525" s="8">
        <v>0</v>
      </c>
      <c r="U525" s="8"/>
      <c r="V525" s="8"/>
      <c r="W525" s="8"/>
      <c r="X525" s="31">
        <f>SUM(Tabela2[[#This Row],[K2O   ]:[In2O3]])</f>
        <v>101.16</v>
      </c>
      <c r="Y525" s="8"/>
      <c r="Z525" s="8"/>
      <c r="AA525" s="8">
        <v>5.8438235288208783E-3</v>
      </c>
      <c r="AB525" s="8">
        <v>0</v>
      </c>
      <c r="AC525" s="8">
        <v>0</v>
      </c>
      <c r="AD525" s="8">
        <v>1.0302180771088916E-3</v>
      </c>
      <c r="AE525" s="8">
        <v>1.9334328790821835E-4</v>
      </c>
      <c r="AF525" s="8">
        <v>3.1327174916750584E-2</v>
      </c>
      <c r="AG525" s="8">
        <v>2.5685143591467896E-3</v>
      </c>
      <c r="AH525" s="8">
        <v>0</v>
      </c>
      <c r="AI525" s="8">
        <v>0</v>
      </c>
      <c r="AJ525" s="8">
        <v>0</v>
      </c>
      <c r="AK525" s="8">
        <v>1.1180064373172017E-3</v>
      </c>
      <c r="AL525" s="8">
        <v>1.8390580806881985E-3</v>
      </c>
      <c r="AM525" s="8">
        <v>2.9594343212316248</v>
      </c>
      <c r="AN525" s="8">
        <v>0</v>
      </c>
      <c r="AO525" s="8">
        <v>7.643114919821494E-4</v>
      </c>
      <c r="AP525" s="8">
        <v>0</v>
      </c>
      <c r="AQ525" s="8">
        <v>0</v>
      </c>
      <c r="AR525" s="8">
        <v>0</v>
      </c>
      <c r="AS525" s="8">
        <f>SUM(Tabela2[[#This Row],[Mg15]:[U]])</f>
        <v>3.0041187714113478</v>
      </c>
    </row>
    <row r="526" spans="1:45" x14ac:dyDescent="0.25">
      <c r="B526" s="6" t="s">
        <v>574</v>
      </c>
      <c r="C526" s="29" t="s">
        <v>505</v>
      </c>
      <c r="D526" s="8"/>
      <c r="E526" s="8"/>
      <c r="F526" s="8"/>
      <c r="G526" s="8">
        <v>7.5999999999999998E-2</v>
      </c>
      <c r="H526" s="8">
        <v>0</v>
      </c>
      <c r="I526" s="8">
        <v>0</v>
      </c>
      <c r="J526" s="8">
        <v>0</v>
      </c>
      <c r="K526" s="8">
        <v>0.56899999999999995</v>
      </c>
      <c r="L526" s="8">
        <v>0</v>
      </c>
      <c r="M526" s="8">
        <v>4.2999999999999997E-2</v>
      </c>
      <c r="N526" s="8">
        <v>0</v>
      </c>
      <c r="O526" s="8">
        <v>1.7000000000000001E-2</v>
      </c>
      <c r="P526" s="8">
        <v>5.5E-2</v>
      </c>
      <c r="Q526" s="8">
        <v>99.506</v>
      </c>
      <c r="R526" s="8">
        <v>0</v>
      </c>
      <c r="S526" s="8">
        <v>0</v>
      </c>
      <c r="T526" s="8">
        <v>0</v>
      </c>
      <c r="U526" s="8"/>
      <c r="V526" s="8"/>
      <c r="W526" s="8"/>
      <c r="X526" s="31">
        <f>SUM(Tabela2[[#This Row],[K2O   ]:[In2O3]])</f>
        <v>100.26600000000001</v>
      </c>
      <c r="Y526" s="8"/>
      <c r="Z526" s="8"/>
      <c r="AA526" s="8">
        <v>8.4523535550644555E-3</v>
      </c>
      <c r="AB526" s="8">
        <v>0</v>
      </c>
      <c r="AC526" s="8">
        <v>0</v>
      </c>
      <c r="AD526" s="8">
        <v>0</v>
      </c>
      <c r="AE526" s="8">
        <v>0</v>
      </c>
      <c r="AF526" s="8">
        <v>3.1935075196780252E-2</v>
      </c>
      <c r="AG526" s="8">
        <v>0</v>
      </c>
      <c r="AH526" s="8">
        <v>2.6828232191381672E-3</v>
      </c>
      <c r="AI526" s="8">
        <v>0</v>
      </c>
      <c r="AJ526" s="8">
        <v>0</v>
      </c>
      <c r="AK526" s="8">
        <v>6.1840696354175414E-4</v>
      </c>
      <c r="AL526" s="8">
        <v>1.854975956484689E-3</v>
      </c>
      <c r="AM526" s="8">
        <v>2.9595602095069711</v>
      </c>
      <c r="AN526" s="8">
        <v>0</v>
      </c>
      <c r="AO526" s="8">
        <v>0</v>
      </c>
      <c r="AP526" s="8">
        <v>0</v>
      </c>
      <c r="AQ526" s="8">
        <v>0</v>
      </c>
      <c r="AR526" s="8">
        <v>0</v>
      </c>
      <c r="AS526" s="8">
        <f>SUM(Tabela2[[#This Row],[Mg15]:[U]])</f>
        <v>3.0051038443979805</v>
      </c>
    </row>
    <row r="527" spans="1:45" x14ac:dyDescent="0.25">
      <c r="B527" s="6" t="s">
        <v>575</v>
      </c>
      <c r="C527" s="29" t="s">
        <v>505</v>
      </c>
      <c r="D527" s="8"/>
      <c r="E527" s="8"/>
      <c r="F527" s="8"/>
      <c r="G527" s="8">
        <v>5.0999999999999997E-2</v>
      </c>
      <c r="H527" s="8">
        <v>0</v>
      </c>
      <c r="I527" s="8">
        <v>1.9E-2</v>
      </c>
      <c r="J527" s="8">
        <v>0.02</v>
      </c>
      <c r="K527" s="8">
        <v>0.55200000000000005</v>
      </c>
      <c r="L527" s="8">
        <v>6.4000000000000001E-2</v>
      </c>
      <c r="M527" s="8">
        <v>2E-3</v>
      </c>
      <c r="N527" s="8">
        <v>0</v>
      </c>
      <c r="O527" s="8">
        <v>6.4000000000000001E-2</v>
      </c>
      <c r="P527" s="8">
        <v>0.08</v>
      </c>
      <c r="Q527" s="8">
        <v>99.656000000000006</v>
      </c>
      <c r="R527" s="8">
        <v>0</v>
      </c>
      <c r="S527" s="8">
        <v>0</v>
      </c>
      <c r="T527" s="8">
        <v>0</v>
      </c>
      <c r="U527" s="8"/>
      <c r="V527" s="8"/>
      <c r="W527" s="8"/>
      <c r="X527" s="31">
        <f>SUM(Tabela2[[#This Row],[K2O   ]:[In2O3]])</f>
        <v>100.50800000000001</v>
      </c>
      <c r="Y527" s="8"/>
      <c r="Z527" s="8"/>
      <c r="AA527" s="8">
        <v>5.6580962565662947E-3</v>
      </c>
      <c r="AB527" s="8">
        <v>0</v>
      </c>
      <c r="AC527" s="8">
        <v>0</v>
      </c>
      <c r="AD527" s="8">
        <v>1.5150199337581735E-3</v>
      </c>
      <c r="AE527" s="8">
        <v>1.29693070688085E-3</v>
      </c>
      <c r="AF527" s="8">
        <v>3.0905149385461551E-2</v>
      </c>
      <c r="AG527" s="8">
        <v>4.034196493257404E-3</v>
      </c>
      <c r="AH527" s="8">
        <v>1.2447716517381661E-4</v>
      </c>
      <c r="AI527" s="8">
        <v>0</v>
      </c>
      <c r="AJ527" s="8">
        <v>0</v>
      </c>
      <c r="AK527" s="8">
        <v>2.3224240307770957E-3</v>
      </c>
      <c r="AL527" s="8">
        <v>2.691545184981544E-3</v>
      </c>
      <c r="AM527" s="8">
        <v>2.9567694021479958</v>
      </c>
      <c r="AN527" s="8">
        <v>0</v>
      </c>
      <c r="AO527" s="8">
        <v>0</v>
      </c>
      <c r="AP527" s="8">
        <v>0</v>
      </c>
      <c r="AQ527" s="8">
        <v>0</v>
      </c>
      <c r="AR527" s="8">
        <v>0</v>
      </c>
      <c r="AS527" s="8">
        <f>SUM(Tabela2[[#This Row],[Mg15]:[U]])</f>
        <v>3.0053172413048523</v>
      </c>
    </row>
    <row r="528" spans="1:45" x14ac:dyDescent="0.25">
      <c r="B528" s="6" t="s">
        <v>576</v>
      </c>
      <c r="C528" s="29" t="s">
        <v>505</v>
      </c>
      <c r="D528" s="8"/>
      <c r="E528" s="8"/>
      <c r="F528" s="8"/>
      <c r="G528" s="8">
        <v>5.2999999999999999E-2</v>
      </c>
      <c r="H528" s="8">
        <v>0</v>
      </c>
      <c r="I528" s="8">
        <v>0</v>
      </c>
      <c r="J528" s="8">
        <v>0</v>
      </c>
      <c r="K528" s="8">
        <v>0.53700000000000003</v>
      </c>
      <c r="L528" s="8">
        <v>1.0999999999999999E-2</v>
      </c>
      <c r="M528" s="8">
        <v>0</v>
      </c>
      <c r="N528" s="8">
        <v>0</v>
      </c>
      <c r="O528" s="8">
        <v>0</v>
      </c>
      <c r="P528" s="8">
        <v>5.0000000000000001E-3</v>
      </c>
      <c r="Q528" s="8">
        <v>100.188</v>
      </c>
      <c r="R528" s="8">
        <v>0</v>
      </c>
      <c r="S528" s="8">
        <v>1E-3</v>
      </c>
      <c r="T528" s="8">
        <v>0</v>
      </c>
      <c r="U528" s="8"/>
      <c r="V528" s="8"/>
      <c r="W528" s="8"/>
      <c r="X528" s="31">
        <f>SUM(Tabela2[[#This Row],[K2O   ]:[In2O3]])</f>
        <v>100.795</v>
      </c>
      <c r="Y528" s="8"/>
      <c r="Z528" s="8"/>
      <c r="AA528" s="8">
        <v>5.8679700564080407E-3</v>
      </c>
      <c r="AB528" s="8">
        <v>0</v>
      </c>
      <c r="AC528" s="8">
        <v>0</v>
      </c>
      <c r="AD528" s="8">
        <v>0</v>
      </c>
      <c r="AE528" s="8">
        <v>0</v>
      </c>
      <c r="AF528" s="8">
        <v>3.0003914497555816E-2</v>
      </c>
      <c r="AG528" s="8">
        <v>6.9196100814835108E-4</v>
      </c>
      <c r="AH528" s="8">
        <v>0</v>
      </c>
      <c r="AI528" s="8">
        <v>0</v>
      </c>
      <c r="AJ528" s="8">
        <v>0</v>
      </c>
      <c r="AK528" s="8">
        <v>0</v>
      </c>
      <c r="AL528" s="8">
        <v>1.6787791100764628E-4</v>
      </c>
      <c r="AM528" s="8">
        <v>2.9664810268706403</v>
      </c>
      <c r="AN528" s="8">
        <v>0</v>
      </c>
      <c r="AO528" s="8">
        <v>2.0196568612820824E-5</v>
      </c>
      <c r="AP528" s="8">
        <v>0</v>
      </c>
      <c r="AQ528" s="8">
        <v>0</v>
      </c>
      <c r="AR528" s="8">
        <v>0</v>
      </c>
      <c r="AS528" s="8">
        <f>SUM(Tabela2[[#This Row],[Mg15]:[U]])</f>
        <v>3.0032329469123726</v>
      </c>
    </row>
    <row r="529" spans="1:45" x14ac:dyDescent="0.25">
      <c r="B529" s="6" t="s">
        <v>577</v>
      </c>
      <c r="C529" s="29" t="s">
        <v>505</v>
      </c>
      <c r="D529" s="8"/>
      <c r="E529" s="8"/>
      <c r="F529" s="8"/>
      <c r="G529" s="8">
        <v>3.9E-2</v>
      </c>
      <c r="H529" s="8">
        <v>0</v>
      </c>
      <c r="I529" s="8">
        <v>0</v>
      </c>
      <c r="J529" s="8">
        <v>8.0000000000000002E-3</v>
      </c>
      <c r="K529" s="8">
        <v>0.55800000000000005</v>
      </c>
      <c r="L529" s="8">
        <v>1.2E-2</v>
      </c>
      <c r="M529" s="8">
        <v>3.5999999999999997E-2</v>
      </c>
      <c r="N529" s="8">
        <v>0</v>
      </c>
      <c r="O529" s="8">
        <v>0</v>
      </c>
      <c r="P529" s="8">
        <v>1.2E-2</v>
      </c>
      <c r="Q529" s="8">
        <v>99.793000000000006</v>
      </c>
      <c r="R529" s="8">
        <v>0</v>
      </c>
      <c r="S529" s="8">
        <v>0.17299999999999999</v>
      </c>
      <c r="T529" s="8">
        <v>0</v>
      </c>
      <c r="U529" s="8"/>
      <c r="V529" s="8"/>
      <c r="W529" s="8"/>
      <c r="X529" s="31">
        <f>SUM(Tabela2[[#This Row],[K2O   ]:[In2O3]])</f>
        <v>100.63100000000001</v>
      </c>
      <c r="Y529" s="8"/>
      <c r="Z529" s="8"/>
      <c r="AA529" s="8">
        <v>4.3253271655606697E-3</v>
      </c>
      <c r="AB529" s="8">
        <v>0</v>
      </c>
      <c r="AC529" s="8">
        <v>0</v>
      </c>
      <c r="AD529" s="8">
        <v>0</v>
      </c>
      <c r="AE529" s="8">
        <v>5.1859815189358083E-4</v>
      </c>
      <c r="AF529" s="8">
        <v>3.1230588557846137E-2</v>
      </c>
      <c r="AG529" s="8">
        <v>7.5615794564492037E-4</v>
      </c>
      <c r="AH529" s="8">
        <v>2.23983689809503E-3</v>
      </c>
      <c r="AI529" s="8">
        <v>0</v>
      </c>
      <c r="AJ529" s="8">
        <v>0</v>
      </c>
      <c r="AK529" s="8">
        <v>0</v>
      </c>
      <c r="AL529" s="8">
        <v>4.0359626132990394E-4</v>
      </c>
      <c r="AM529" s="8">
        <v>2.9598403268008067</v>
      </c>
      <c r="AN529" s="8">
        <v>0</v>
      </c>
      <c r="AO529" s="8">
        <v>3.4999837568910068E-3</v>
      </c>
      <c r="AP529" s="8">
        <v>0</v>
      </c>
      <c r="AQ529" s="8">
        <v>0</v>
      </c>
      <c r="AR529" s="8">
        <v>0</v>
      </c>
      <c r="AS529" s="8">
        <f>SUM(Tabela2[[#This Row],[Mg15]:[U]])</f>
        <v>3.0028144155380683</v>
      </c>
    </row>
    <row r="530" spans="1:45" x14ac:dyDescent="0.25">
      <c r="B530" s="6" t="s">
        <v>578</v>
      </c>
      <c r="C530" s="29" t="s">
        <v>505</v>
      </c>
      <c r="D530" s="8"/>
      <c r="E530" s="8"/>
      <c r="F530" s="8"/>
      <c r="G530" s="8">
        <v>4.8000000000000001E-2</v>
      </c>
      <c r="H530" s="8">
        <v>1.4E-2</v>
      </c>
      <c r="I530" s="8">
        <v>0</v>
      </c>
      <c r="J530" s="8">
        <v>0</v>
      </c>
      <c r="K530" s="8">
        <v>0.499</v>
      </c>
      <c r="L530" s="8">
        <v>0</v>
      </c>
      <c r="M530" s="8">
        <v>1.2999999999999999E-2</v>
      </c>
      <c r="N530" s="8">
        <v>0</v>
      </c>
      <c r="O530" s="8">
        <v>3.4000000000000002E-2</v>
      </c>
      <c r="P530" s="8">
        <v>0</v>
      </c>
      <c r="Q530" s="8">
        <v>99.679000000000002</v>
      </c>
      <c r="R530" s="8">
        <v>0</v>
      </c>
      <c r="S530" s="8">
        <v>0.05</v>
      </c>
      <c r="T530" s="8">
        <v>1.4E-2</v>
      </c>
      <c r="U530" s="8"/>
      <c r="V530" s="8"/>
      <c r="W530" s="8"/>
      <c r="X530" s="31">
        <f>SUM(Tabela2[[#This Row],[K2O   ]:[In2O3]])</f>
        <v>100.351</v>
      </c>
      <c r="Y530" s="8"/>
      <c r="Z530" s="8"/>
      <c r="AA530" s="8">
        <v>5.3390035445101498E-3</v>
      </c>
      <c r="AB530" s="8">
        <v>1.2311024671231422E-3</v>
      </c>
      <c r="AC530" s="8">
        <v>0</v>
      </c>
      <c r="AD530" s="8">
        <v>0</v>
      </c>
      <c r="AE530" s="8">
        <v>0</v>
      </c>
      <c r="AF530" s="8">
        <v>2.8009872471283614E-2</v>
      </c>
      <c r="AG530" s="8">
        <v>0</v>
      </c>
      <c r="AH530" s="8">
        <v>8.1118864401505571E-4</v>
      </c>
      <c r="AI530" s="8">
        <v>0</v>
      </c>
      <c r="AJ530" s="8">
        <v>0</v>
      </c>
      <c r="AK530" s="8">
        <v>1.2369703110304505E-3</v>
      </c>
      <c r="AL530" s="8">
        <v>0</v>
      </c>
      <c r="AM530" s="8">
        <v>2.9650805274772205</v>
      </c>
      <c r="AN530" s="8">
        <v>0</v>
      </c>
      <c r="AO530" s="8">
        <v>1.0145058274402502E-3</v>
      </c>
      <c r="AP530" s="8">
        <v>2.7071634104005216E-4</v>
      </c>
      <c r="AQ530" s="8">
        <v>0</v>
      </c>
      <c r="AR530" s="8">
        <v>0</v>
      </c>
      <c r="AS530" s="8">
        <f>SUM(Tabela2[[#This Row],[Mg15]:[U]])</f>
        <v>3.0029938870836634</v>
      </c>
    </row>
    <row r="531" spans="1:45" x14ac:dyDescent="0.25">
      <c r="A531" s="9">
        <v>140</v>
      </c>
      <c r="B531" s="6" t="s">
        <v>579</v>
      </c>
      <c r="C531" s="29" t="s">
        <v>505</v>
      </c>
      <c r="D531" s="8"/>
      <c r="E531" s="8"/>
      <c r="F531" s="8"/>
      <c r="G531" s="8">
        <v>5.7000000000000002E-2</v>
      </c>
      <c r="H531" s="8">
        <v>3.2000000000000001E-2</v>
      </c>
      <c r="I531" s="8">
        <v>0</v>
      </c>
      <c r="J531" s="8">
        <v>5.0000000000000001E-3</v>
      </c>
      <c r="K531" s="8">
        <v>0.55500000000000005</v>
      </c>
      <c r="L531" s="8">
        <v>0</v>
      </c>
      <c r="M531" s="8">
        <v>0</v>
      </c>
      <c r="N531" s="8">
        <v>0</v>
      </c>
      <c r="O531" s="8">
        <v>2.1999999999999999E-2</v>
      </c>
      <c r="P531" s="8">
        <v>0</v>
      </c>
      <c r="Q531" s="8">
        <v>100.137</v>
      </c>
      <c r="R531" s="8">
        <v>8.0000000000000002E-3</v>
      </c>
      <c r="S531" s="8">
        <v>9.5000000000000001E-2</v>
      </c>
      <c r="T531" s="8">
        <v>0</v>
      </c>
      <c r="U531" s="8"/>
      <c r="V531" s="8"/>
      <c r="W531" s="8"/>
      <c r="X531" s="31">
        <f>SUM(Tabela2[[#This Row],[K2O   ]:[In2O3]])</f>
        <v>100.911</v>
      </c>
      <c r="Y531" s="8"/>
      <c r="Z531" s="8"/>
      <c r="AA531" s="8">
        <v>6.3004393036714835E-3</v>
      </c>
      <c r="AB531" s="8">
        <v>2.7963604356111785E-3</v>
      </c>
      <c r="AC531" s="8">
        <v>0</v>
      </c>
      <c r="AD531" s="8">
        <v>0</v>
      </c>
      <c r="AE531" s="8">
        <v>3.2303724864983312E-4</v>
      </c>
      <c r="AF531" s="8">
        <v>3.0958547296060152E-2</v>
      </c>
      <c r="AG531" s="8">
        <v>0</v>
      </c>
      <c r="AH531" s="8">
        <v>0</v>
      </c>
      <c r="AI531" s="8">
        <v>0</v>
      </c>
      <c r="AJ531" s="8">
        <v>0</v>
      </c>
      <c r="AK531" s="8">
        <v>7.9538984969683652E-4</v>
      </c>
      <c r="AL531" s="8">
        <v>0</v>
      </c>
      <c r="AM531" s="8">
        <v>2.9600864923979806</v>
      </c>
      <c r="AN531" s="8">
        <v>2.203288221104545E-4</v>
      </c>
      <c r="AO531" s="8">
        <v>1.915513210874187E-3</v>
      </c>
      <c r="AP531" s="8">
        <v>0</v>
      </c>
      <c r="AQ531" s="8">
        <v>0</v>
      </c>
      <c r="AR531" s="8">
        <v>0</v>
      </c>
      <c r="AS531" s="8">
        <f>SUM(Tabela2[[#This Row],[Mg15]:[U]])</f>
        <v>3.0033961085646546</v>
      </c>
    </row>
    <row r="532" spans="1:45" x14ac:dyDescent="0.25">
      <c r="B532" s="6" t="s">
        <v>580</v>
      </c>
      <c r="C532" s="29" t="s">
        <v>505</v>
      </c>
      <c r="D532" s="8"/>
      <c r="E532" s="8"/>
      <c r="F532" s="8"/>
      <c r="G532" s="8">
        <v>4.2000000000000003E-2</v>
      </c>
      <c r="H532" s="8">
        <v>0</v>
      </c>
      <c r="I532" s="8">
        <v>0</v>
      </c>
      <c r="J532" s="8">
        <v>5.0000000000000001E-3</v>
      </c>
      <c r="K532" s="8">
        <v>0.35799999999999998</v>
      </c>
      <c r="L532" s="8">
        <v>1.7999999999999999E-2</v>
      </c>
      <c r="M532" s="8">
        <v>3.6999999999999998E-2</v>
      </c>
      <c r="N532" s="8">
        <v>0</v>
      </c>
      <c r="O532" s="8">
        <v>3.6999999999999998E-2</v>
      </c>
      <c r="P532" s="8">
        <v>0</v>
      </c>
      <c r="Q532" s="8">
        <v>99.415000000000006</v>
      </c>
      <c r="R532" s="8">
        <v>0</v>
      </c>
      <c r="S532" s="8">
        <v>0</v>
      </c>
      <c r="T532" s="8">
        <v>0</v>
      </c>
      <c r="U532" s="8"/>
      <c r="V532" s="8"/>
      <c r="W532" s="8"/>
      <c r="X532" s="31">
        <f>SUM(Tabela2[[#This Row],[K2O   ]:[In2O3]])</f>
        <v>99.912000000000006</v>
      </c>
      <c r="Y532" s="8"/>
      <c r="Z532" s="8"/>
      <c r="AA532" s="8">
        <v>4.6982961746583046E-3</v>
      </c>
      <c r="AB532" s="8">
        <v>0</v>
      </c>
      <c r="AC532" s="8">
        <v>0</v>
      </c>
      <c r="AD532" s="8">
        <v>0</v>
      </c>
      <c r="AE532" s="8">
        <v>3.2692469448309801E-4</v>
      </c>
      <c r="AF532" s="8">
        <v>2.0209973357211346E-2</v>
      </c>
      <c r="AG532" s="8">
        <v>1.1440381935413949E-3</v>
      </c>
      <c r="AH532" s="8">
        <v>2.3219473210259927E-3</v>
      </c>
      <c r="AI532" s="8">
        <v>0</v>
      </c>
      <c r="AJ532" s="8">
        <v>0</v>
      </c>
      <c r="AK532" s="8">
        <v>1.3537990705512276E-3</v>
      </c>
      <c r="AL532" s="8">
        <v>0</v>
      </c>
      <c r="AM532" s="8">
        <v>2.9741088932067621</v>
      </c>
      <c r="AN532" s="8">
        <v>0</v>
      </c>
      <c r="AO532" s="8">
        <v>0</v>
      </c>
      <c r="AP532" s="8">
        <v>0</v>
      </c>
      <c r="AQ532" s="8">
        <v>0</v>
      </c>
      <c r="AR532" s="8">
        <v>0</v>
      </c>
      <c r="AS532" s="8">
        <f>SUM(Tabela2[[#This Row],[Mg15]:[U]])</f>
        <v>3.0041638720182333</v>
      </c>
    </row>
    <row r="533" spans="1:45" x14ac:dyDescent="0.25">
      <c r="B533" s="6" t="s">
        <v>581</v>
      </c>
      <c r="C533" s="29" t="s">
        <v>505</v>
      </c>
      <c r="D533" s="8"/>
      <c r="E533" s="8"/>
      <c r="F533" s="8"/>
      <c r="G533" s="8">
        <v>7.0000000000000007E-2</v>
      </c>
      <c r="H533" s="8">
        <v>0</v>
      </c>
      <c r="I533" s="8">
        <v>0</v>
      </c>
      <c r="J533" s="8">
        <v>0</v>
      </c>
      <c r="K533" s="8">
        <v>0.28799999999999998</v>
      </c>
      <c r="L533" s="8">
        <v>0</v>
      </c>
      <c r="M533" s="8">
        <v>3.4000000000000002E-2</v>
      </c>
      <c r="N533" s="8">
        <v>0</v>
      </c>
      <c r="O533" s="8">
        <v>1.4E-2</v>
      </c>
      <c r="P533" s="8">
        <v>3.2000000000000001E-2</v>
      </c>
      <c r="Q533" s="8">
        <v>100.283</v>
      </c>
      <c r="R533" s="8">
        <v>0</v>
      </c>
      <c r="S533" s="8">
        <v>4.3999999999999997E-2</v>
      </c>
      <c r="T533" s="8">
        <v>0</v>
      </c>
      <c r="U533" s="8"/>
      <c r="V533" s="8"/>
      <c r="W533" s="8"/>
      <c r="X533" s="31">
        <f>SUM(Tabela2[[#This Row],[K2O   ]:[In2O3]])</f>
        <v>100.765</v>
      </c>
      <c r="Y533" s="8"/>
      <c r="Z533" s="8"/>
      <c r="AA533" s="8">
        <v>7.7675557667842279E-3</v>
      </c>
      <c r="AB533" s="8">
        <v>0</v>
      </c>
      <c r="AC533" s="8">
        <v>0</v>
      </c>
      <c r="AD533" s="8">
        <v>0</v>
      </c>
      <c r="AE533" s="8">
        <v>0</v>
      </c>
      <c r="AF533" s="8">
        <v>1.6127625931477221E-2</v>
      </c>
      <c r="AG533" s="8">
        <v>0</v>
      </c>
      <c r="AH533" s="8">
        <v>2.1165317861518308E-3</v>
      </c>
      <c r="AI533" s="8">
        <v>0</v>
      </c>
      <c r="AJ533" s="8">
        <v>0</v>
      </c>
      <c r="AK533" s="8">
        <v>5.0813108393378201E-4</v>
      </c>
      <c r="AL533" s="8">
        <v>1.0768317470678389E-3</v>
      </c>
      <c r="AM533" s="8">
        <v>2.9759628533970206</v>
      </c>
      <c r="AN533" s="8">
        <v>0</v>
      </c>
      <c r="AO533" s="8">
        <v>8.906449018120686E-4</v>
      </c>
      <c r="AP533" s="8">
        <v>0</v>
      </c>
      <c r="AQ533" s="8">
        <v>0</v>
      </c>
      <c r="AR533" s="8">
        <v>0</v>
      </c>
      <c r="AS533" s="8">
        <f>SUM(Tabela2[[#This Row],[Mg15]:[U]])</f>
        <v>3.0044501746142473</v>
      </c>
    </row>
    <row r="534" spans="1:45" x14ac:dyDescent="0.25">
      <c r="B534" s="6" t="s">
        <v>582</v>
      </c>
      <c r="C534" s="29" t="s">
        <v>505</v>
      </c>
      <c r="D534" s="8"/>
      <c r="E534" s="8"/>
      <c r="F534" s="8"/>
      <c r="G534" s="8">
        <v>7.0000000000000007E-2</v>
      </c>
      <c r="H534" s="8">
        <v>0</v>
      </c>
      <c r="I534" s="8">
        <v>0</v>
      </c>
      <c r="J534" s="8">
        <v>8.9999999999999993E-3</v>
      </c>
      <c r="K534" s="8">
        <v>0.57199999999999995</v>
      </c>
      <c r="L534" s="8">
        <v>0</v>
      </c>
      <c r="M534" s="8">
        <v>0.11</v>
      </c>
      <c r="N534" s="8">
        <v>0</v>
      </c>
      <c r="O534" s="8">
        <v>5.5E-2</v>
      </c>
      <c r="P534" s="8">
        <v>6.4000000000000001E-2</v>
      </c>
      <c r="Q534" s="8">
        <v>100.137</v>
      </c>
      <c r="R534" s="8">
        <v>0</v>
      </c>
      <c r="S534" s="8">
        <v>7.9000000000000001E-2</v>
      </c>
      <c r="T534" s="8">
        <v>0</v>
      </c>
      <c r="U534" s="8"/>
      <c r="V534" s="8"/>
      <c r="W534" s="8"/>
      <c r="X534" s="31">
        <f>SUM(Tabela2[[#This Row],[K2O   ]:[In2O3]])</f>
        <v>101.09599999999999</v>
      </c>
      <c r="Y534" s="8"/>
      <c r="Z534" s="8"/>
      <c r="AA534" s="8">
        <v>7.7209877985216849E-3</v>
      </c>
      <c r="AB534" s="8">
        <v>0</v>
      </c>
      <c r="AC534" s="8">
        <v>0</v>
      </c>
      <c r="AD534" s="8">
        <v>0</v>
      </c>
      <c r="AE534" s="8">
        <v>5.8023504733795248E-4</v>
      </c>
      <c r="AF534" s="8">
        <v>3.1839223604470383E-2</v>
      </c>
      <c r="AG534" s="8">
        <v>0</v>
      </c>
      <c r="AH534" s="8">
        <v>6.8065501613687983E-3</v>
      </c>
      <c r="AI534" s="8">
        <v>0</v>
      </c>
      <c r="AJ534" s="8">
        <v>0</v>
      </c>
      <c r="AK534" s="8">
        <v>1.9842614857536285E-3</v>
      </c>
      <c r="AL534" s="8">
        <v>2.1407518735108246E-3</v>
      </c>
      <c r="AM534" s="8">
        <v>2.9538147229832439</v>
      </c>
      <c r="AN534" s="8">
        <v>0</v>
      </c>
      <c r="AO534" s="8">
        <v>1.5895254553559396E-3</v>
      </c>
      <c r="AP534" s="8">
        <v>0</v>
      </c>
      <c r="AQ534" s="8">
        <v>0</v>
      </c>
      <c r="AR534" s="8">
        <v>0</v>
      </c>
      <c r="AS534" s="8">
        <f>SUM(Tabela2[[#This Row],[Mg15]:[U]])</f>
        <v>3.0064762584095628</v>
      </c>
    </row>
    <row r="535" spans="1:45" x14ac:dyDescent="0.25">
      <c r="B535" s="6" t="s">
        <v>583</v>
      </c>
      <c r="C535" s="29" t="s">
        <v>505</v>
      </c>
      <c r="D535" s="8"/>
      <c r="E535" s="8"/>
      <c r="F535" s="8"/>
      <c r="G535" s="8">
        <v>3.3000000000000002E-2</v>
      </c>
      <c r="H535" s="8">
        <v>7.0000000000000001E-3</v>
      </c>
      <c r="I535" s="8">
        <v>7.9414800000000008E-2</v>
      </c>
      <c r="J535" s="8"/>
      <c r="K535" s="8">
        <v>0.49</v>
      </c>
      <c r="L535" s="8">
        <v>3.0000000000000001E-3</v>
      </c>
      <c r="M535" s="8">
        <v>0.107</v>
      </c>
      <c r="N535" s="8"/>
      <c r="O535" s="8">
        <v>0</v>
      </c>
      <c r="P535" s="8">
        <v>0.17599999999999999</v>
      </c>
      <c r="Q535" s="8">
        <v>99.433999999999997</v>
      </c>
      <c r="R535" s="8"/>
      <c r="S535" s="8">
        <v>0.64500000000000002</v>
      </c>
      <c r="T535" s="8">
        <v>0</v>
      </c>
      <c r="U535" s="8"/>
      <c r="V535" s="8"/>
      <c r="W535" s="8"/>
      <c r="X535" s="31">
        <f>SUM(Tabela2[[#This Row],[K2O   ]:[In2O3]])</f>
        <v>100.97441479999999</v>
      </c>
      <c r="Y535" s="8"/>
      <c r="Z535" s="8"/>
      <c r="AA535" s="8">
        <v>3.6486951868395655E-3</v>
      </c>
      <c r="AB535" s="8">
        <v>6.1188369141788044E-4</v>
      </c>
      <c r="AC535" s="8">
        <v>0</v>
      </c>
      <c r="AD535" s="8">
        <v>6.3108764964915501E-3</v>
      </c>
      <c r="AE535" s="8">
        <v>0</v>
      </c>
      <c r="AF535" s="8">
        <v>2.7340807553665109E-2</v>
      </c>
      <c r="AG535" s="8">
        <v>1.8846114128307192E-4</v>
      </c>
      <c r="AH535" s="8">
        <v>6.636925760631544E-3</v>
      </c>
      <c r="AI535" s="8">
        <v>0</v>
      </c>
      <c r="AJ535" s="8">
        <v>0</v>
      </c>
      <c r="AK535" s="8">
        <v>0</v>
      </c>
      <c r="AL535" s="8">
        <v>5.9013020555636108E-3</v>
      </c>
      <c r="AM535" s="8">
        <v>2.9401697350488298</v>
      </c>
      <c r="AN535" s="8">
        <v>0</v>
      </c>
      <c r="AO535" s="8">
        <v>1.3009150213491192E-2</v>
      </c>
      <c r="AP535" s="8">
        <v>0</v>
      </c>
      <c r="AQ535" s="8">
        <v>0</v>
      </c>
      <c r="AR535" s="8">
        <v>0</v>
      </c>
      <c r="AS535" s="8">
        <f>SUM(Tabela2[[#This Row],[Mg15]:[U]])</f>
        <v>3.0038178371482136</v>
      </c>
    </row>
    <row r="536" spans="1:45" x14ac:dyDescent="0.25">
      <c r="B536" s="6" t="s">
        <v>584</v>
      </c>
      <c r="C536" s="29" t="s">
        <v>505</v>
      </c>
      <c r="D536" s="8"/>
      <c r="E536" s="8"/>
      <c r="F536" s="8"/>
      <c r="G536" s="8">
        <v>4.9000000000000002E-2</v>
      </c>
      <c r="H536" s="8">
        <v>0</v>
      </c>
      <c r="I536" s="8">
        <v>9.5971600000000046E-2</v>
      </c>
      <c r="J536" s="8"/>
      <c r="K536" s="8">
        <v>0.57999999999999996</v>
      </c>
      <c r="L536" s="8">
        <v>1.2999999999999999E-2</v>
      </c>
      <c r="M536" s="8">
        <v>0.105</v>
      </c>
      <c r="N536" s="8"/>
      <c r="O536" s="8">
        <v>3.3000000000000002E-2</v>
      </c>
      <c r="P536" s="8">
        <v>0.22900000000000001</v>
      </c>
      <c r="Q536" s="8">
        <v>98.977999999999994</v>
      </c>
      <c r="R536" s="8"/>
      <c r="S536" s="8">
        <v>0.26200000000000001</v>
      </c>
      <c r="T536" s="8">
        <v>1.2999999999999999E-2</v>
      </c>
      <c r="U536" s="8"/>
      <c r="V536" s="8"/>
      <c r="W536" s="8"/>
      <c r="X536" s="31">
        <f>SUM(Tabela2[[#This Row],[K2O   ]:[In2O3]])</f>
        <v>100.3579716</v>
      </c>
      <c r="Y536" s="8"/>
      <c r="Z536" s="8"/>
      <c r="AA536" s="8">
        <v>5.4413250670612258E-3</v>
      </c>
      <c r="AB536" s="8">
        <v>0</v>
      </c>
      <c r="AC536" s="8">
        <v>0</v>
      </c>
      <c r="AD536" s="8">
        <v>7.6597733212619709E-3</v>
      </c>
      <c r="AE536" s="8">
        <v>0</v>
      </c>
      <c r="AF536" s="8">
        <v>3.2503355598163933E-2</v>
      </c>
      <c r="AG536" s="8">
        <v>8.2021718080734006E-4</v>
      </c>
      <c r="AH536" s="8">
        <v>6.5412000110018241E-3</v>
      </c>
      <c r="AI536" s="8">
        <v>0</v>
      </c>
      <c r="AJ536" s="8">
        <v>0</v>
      </c>
      <c r="AK536" s="8">
        <v>1.1986266202995398E-3</v>
      </c>
      <c r="AL536" s="8">
        <v>7.7117973127796054E-3</v>
      </c>
      <c r="AM536" s="8">
        <v>2.9394164076992615</v>
      </c>
      <c r="AN536" s="8">
        <v>0</v>
      </c>
      <c r="AO536" s="8">
        <v>5.3073221871620712E-3</v>
      </c>
      <c r="AP536" s="8">
        <v>2.5096861152120635E-4</v>
      </c>
      <c r="AQ536" s="8">
        <v>0</v>
      </c>
      <c r="AR536" s="8">
        <v>0</v>
      </c>
      <c r="AS536" s="8">
        <f>SUM(Tabela2[[#This Row],[Mg15]:[U]])</f>
        <v>3.0068509936093202</v>
      </c>
    </row>
    <row r="537" spans="1:45" x14ac:dyDescent="0.25">
      <c r="B537" s="6" t="s">
        <v>585</v>
      </c>
      <c r="C537" s="29" t="s">
        <v>505</v>
      </c>
      <c r="D537" s="8"/>
      <c r="E537" s="8"/>
      <c r="F537" s="8"/>
      <c r="G537" s="8">
        <v>1.6E-2</v>
      </c>
      <c r="H537" s="8">
        <v>1.6E-2</v>
      </c>
      <c r="I537" s="8">
        <v>0.1049808000000001</v>
      </c>
      <c r="J537" s="8"/>
      <c r="K537" s="8">
        <v>0.59499999999999997</v>
      </c>
      <c r="L537" s="8">
        <v>0</v>
      </c>
      <c r="M537" s="8">
        <v>0.157</v>
      </c>
      <c r="N537" s="8"/>
      <c r="O537" s="8">
        <v>7.5999999999999998E-2</v>
      </c>
      <c r="P537" s="8">
        <v>0.32500000000000001</v>
      </c>
      <c r="Q537" s="8">
        <v>98.463999999999999</v>
      </c>
      <c r="R537" s="8"/>
      <c r="S537" s="8">
        <v>0.74099999999999999</v>
      </c>
      <c r="T537" s="8">
        <v>0</v>
      </c>
      <c r="U537" s="8"/>
      <c r="V537" s="8"/>
      <c r="W537" s="8"/>
      <c r="X537" s="31">
        <f>SUM(Tabela2[[#This Row],[K2O   ]:[In2O3]])</f>
        <v>100.49498079999999</v>
      </c>
      <c r="Y537" s="8"/>
      <c r="Z537" s="8"/>
      <c r="AA537" s="8">
        <v>1.7745577323843391E-3</v>
      </c>
      <c r="AB537" s="8">
        <v>1.4029342800517984E-3</v>
      </c>
      <c r="AC537" s="8">
        <v>0</v>
      </c>
      <c r="AD537" s="8">
        <v>8.3684421649263489E-3</v>
      </c>
      <c r="AE537" s="8">
        <v>0</v>
      </c>
      <c r="AF537" s="8">
        <v>3.3302645170180216E-2</v>
      </c>
      <c r="AG537" s="8">
        <v>0</v>
      </c>
      <c r="AH537" s="8">
        <v>9.7685328406341369E-3</v>
      </c>
      <c r="AI537" s="8">
        <v>0</v>
      </c>
      <c r="AJ537" s="8">
        <v>0</v>
      </c>
      <c r="AK537" s="8">
        <v>2.7570530955170554E-3</v>
      </c>
      <c r="AL537" s="8">
        <v>1.0931129615717083E-2</v>
      </c>
      <c r="AM537" s="8">
        <v>2.9205286662338983</v>
      </c>
      <c r="AN537" s="8">
        <v>0</v>
      </c>
      <c r="AO537" s="8">
        <v>1.499180512139742E-2</v>
      </c>
      <c r="AP537" s="8">
        <v>0</v>
      </c>
      <c r="AQ537" s="8">
        <v>0</v>
      </c>
      <c r="AR537" s="8">
        <v>0</v>
      </c>
      <c r="AS537" s="8">
        <f>SUM(Tabela2[[#This Row],[Mg15]:[U]])</f>
        <v>3.0038257662547068</v>
      </c>
    </row>
    <row r="538" spans="1:45" x14ac:dyDescent="0.25">
      <c r="B538" s="6" t="s">
        <v>586</v>
      </c>
      <c r="C538" s="29" t="s">
        <v>505</v>
      </c>
      <c r="D538" s="8"/>
      <c r="E538" s="8"/>
      <c r="F538" s="8"/>
      <c r="G538" s="8">
        <v>1.9E-2</v>
      </c>
      <c r="H538" s="8">
        <v>0</v>
      </c>
      <c r="I538" s="8">
        <v>9.5620399999999939E-2</v>
      </c>
      <c r="J538" s="8"/>
      <c r="K538" s="8">
        <v>0.56599999999999995</v>
      </c>
      <c r="L538" s="8">
        <v>0</v>
      </c>
      <c r="M538" s="8">
        <v>0.17100000000000001</v>
      </c>
      <c r="N538" s="8"/>
      <c r="O538" s="8">
        <v>2.7E-2</v>
      </c>
      <c r="P538" s="8">
        <v>0.42199999999999999</v>
      </c>
      <c r="Q538" s="8">
        <v>98.382000000000005</v>
      </c>
      <c r="R538" s="8"/>
      <c r="S538" s="8">
        <v>0.94</v>
      </c>
      <c r="T538" s="8">
        <v>0</v>
      </c>
      <c r="U538" s="8"/>
      <c r="V538" s="8"/>
      <c r="W538" s="8"/>
      <c r="X538" s="31">
        <f>SUM(Tabela2[[#This Row],[K2O   ]:[In2O3]])</f>
        <v>100.6226204</v>
      </c>
      <c r="Y538" s="8"/>
      <c r="Z538" s="8"/>
      <c r="AA538" s="8">
        <v>2.1055645815114326E-3</v>
      </c>
      <c r="AB538" s="8">
        <v>0</v>
      </c>
      <c r="AC538" s="8">
        <v>0</v>
      </c>
      <c r="AD538" s="8">
        <v>7.6160557150354562E-3</v>
      </c>
      <c r="AE538" s="8">
        <v>0</v>
      </c>
      <c r="AF538" s="8">
        <v>3.1653592776483386E-2</v>
      </c>
      <c r="AG538" s="8">
        <v>0</v>
      </c>
      <c r="AH538" s="8">
        <v>1.0630914226740352E-2</v>
      </c>
      <c r="AI538" s="8">
        <v>0</v>
      </c>
      <c r="AJ538" s="8">
        <v>0</v>
      </c>
      <c r="AK538" s="8">
        <v>9.7867865628031977E-4</v>
      </c>
      <c r="AL538" s="8">
        <v>1.4182047944541549E-2</v>
      </c>
      <c r="AM538" s="8">
        <v>2.9157109050204189</v>
      </c>
      <c r="AN538" s="8">
        <v>0</v>
      </c>
      <c r="AO538" s="8">
        <v>1.9002397083597536E-2</v>
      </c>
      <c r="AP538" s="8">
        <v>0</v>
      </c>
      <c r="AQ538" s="8">
        <v>0</v>
      </c>
      <c r="AR538" s="8">
        <v>0</v>
      </c>
      <c r="AS538" s="8">
        <f>SUM(Tabela2[[#This Row],[Mg15]:[U]])</f>
        <v>3.0018801560046087</v>
      </c>
    </row>
    <row r="539" spans="1:45" x14ac:dyDescent="0.25">
      <c r="B539" s="6" t="s">
        <v>587</v>
      </c>
      <c r="C539" s="29" t="s">
        <v>505</v>
      </c>
      <c r="D539" s="8"/>
      <c r="E539" s="8"/>
      <c r="F539" s="8"/>
      <c r="G539" s="8">
        <v>8.9999999999999993E-3</v>
      </c>
      <c r="H539" s="8">
        <v>0</v>
      </c>
      <c r="I539" s="8">
        <v>7.1637799999999974E-2</v>
      </c>
      <c r="J539" s="8"/>
      <c r="K539" s="8">
        <v>0.61699999999999999</v>
      </c>
      <c r="L539" s="8">
        <v>0.03</v>
      </c>
      <c r="M539" s="8">
        <v>0.192</v>
      </c>
      <c r="N539" s="8"/>
      <c r="O539" s="8">
        <v>4.2999999999999997E-2</v>
      </c>
      <c r="P539" s="8">
        <v>0.29699999999999999</v>
      </c>
      <c r="Q539" s="8">
        <v>99.149000000000001</v>
      </c>
      <c r="R539" s="8"/>
      <c r="S539" s="8">
        <v>0.68300000000000005</v>
      </c>
      <c r="T539" s="8">
        <v>3.0000000000000001E-3</v>
      </c>
      <c r="U539" s="8"/>
      <c r="V539" s="8"/>
      <c r="W539" s="8"/>
      <c r="X539" s="31">
        <f>SUM(Tabela2[[#This Row],[K2O   ]:[In2O3]])</f>
        <v>101.09463780000002</v>
      </c>
      <c r="Y539" s="8"/>
      <c r="Z539" s="8"/>
      <c r="AA539" s="8">
        <v>9.9254464596964468E-4</v>
      </c>
      <c r="AB539" s="8">
        <v>0</v>
      </c>
      <c r="AC539" s="8">
        <v>0</v>
      </c>
      <c r="AD539" s="8">
        <v>5.6782482076534148E-3</v>
      </c>
      <c r="AE539" s="8">
        <v>0</v>
      </c>
      <c r="AF539" s="8">
        <v>3.4338737171472775E-2</v>
      </c>
      <c r="AG539" s="8">
        <v>1.8797743292943499E-3</v>
      </c>
      <c r="AH539" s="8">
        <v>1.1878683430010842E-2</v>
      </c>
      <c r="AI539" s="8">
        <v>0</v>
      </c>
      <c r="AJ539" s="8">
        <v>0</v>
      </c>
      <c r="AK539" s="8">
        <v>1.5510913803179773E-3</v>
      </c>
      <c r="AL539" s="8">
        <v>9.9328876573804153E-3</v>
      </c>
      <c r="AM539" s="8">
        <v>2.9242178809736976</v>
      </c>
      <c r="AN539" s="8">
        <v>0</v>
      </c>
      <c r="AO539" s="8">
        <v>1.3740224071569836E-2</v>
      </c>
      <c r="AP539" s="8">
        <v>5.7517004573331675E-5</v>
      </c>
      <c r="AQ539" s="8">
        <v>0</v>
      </c>
      <c r="AR539" s="8">
        <v>0</v>
      </c>
      <c r="AS539" s="8">
        <f>SUM(Tabela2[[#This Row],[Mg15]:[U]])</f>
        <v>3.0042675888719406</v>
      </c>
    </row>
    <row r="540" spans="1:45" x14ac:dyDescent="0.25">
      <c r="A540" s="9">
        <v>144</v>
      </c>
      <c r="B540" s="6" t="s">
        <v>588</v>
      </c>
      <c r="C540" s="29" t="s">
        <v>505</v>
      </c>
      <c r="D540" s="8"/>
      <c r="E540" s="8"/>
      <c r="F540" s="8"/>
      <c r="G540" s="8">
        <v>3.6999999999999998E-2</v>
      </c>
      <c r="H540" s="8">
        <v>0</v>
      </c>
      <c r="I540" s="8">
        <v>8.5489999999999955E-2</v>
      </c>
      <c r="J540" s="8"/>
      <c r="K540" s="8">
        <v>0.373</v>
      </c>
      <c r="L540" s="8">
        <v>2.1000000000000001E-2</v>
      </c>
      <c r="M540" s="8">
        <v>5.8999999999999997E-2</v>
      </c>
      <c r="N540" s="8"/>
      <c r="O540" s="8">
        <v>0.04</v>
      </c>
      <c r="P540" s="8">
        <v>0.105</v>
      </c>
      <c r="Q540" s="8">
        <v>100.45</v>
      </c>
      <c r="R540" s="8"/>
      <c r="S540" s="8">
        <v>0.13600000000000001</v>
      </c>
      <c r="T540" s="8">
        <v>0</v>
      </c>
      <c r="U540" s="8"/>
      <c r="V540" s="8"/>
      <c r="W540" s="8"/>
      <c r="X540" s="31">
        <f>SUM(Tabela2[[#This Row],[K2O   ]:[In2O3]])</f>
        <v>101.30649</v>
      </c>
      <c r="Y540" s="8"/>
      <c r="Z540" s="8"/>
      <c r="AA540" s="8">
        <v>4.0797659767845317E-3</v>
      </c>
      <c r="AB540" s="8">
        <v>0</v>
      </c>
      <c r="AC540" s="8">
        <v>0</v>
      </c>
      <c r="AD540" s="8">
        <v>6.7750645226302237E-3</v>
      </c>
      <c r="AE540" s="8">
        <v>0</v>
      </c>
      <c r="AF540" s="8">
        <v>2.0755536973525966E-2</v>
      </c>
      <c r="AG540" s="8">
        <v>1.3156177997613913E-3</v>
      </c>
      <c r="AH540" s="8">
        <v>3.6495984002093995E-3</v>
      </c>
      <c r="AI540" s="8">
        <v>0</v>
      </c>
      <c r="AJ540" s="8">
        <v>0</v>
      </c>
      <c r="AK540" s="8">
        <v>1.4426298242516762E-3</v>
      </c>
      <c r="AL540" s="8">
        <v>3.511028538289742E-3</v>
      </c>
      <c r="AM540" s="8">
        <v>2.9620836390473642</v>
      </c>
      <c r="AN540" s="8">
        <v>0</v>
      </c>
      <c r="AO540" s="8">
        <v>2.735508105842323E-3</v>
      </c>
      <c r="AP540" s="8">
        <v>0</v>
      </c>
      <c r="AQ540" s="8">
        <v>0</v>
      </c>
      <c r="AR540" s="8">
        <v>0</v>
      </c>
      <c r="AS540" s="8">
        <f>SUM(Tabela2[[#This Row],[Mg15]:[U]])</f>
        <v>3.0063483891886591</v>
      </c>
    </row>
    <row r="541" spans="1:45" x14ac:dyDescent="0.25">
      <c r="B541" s="6" t="s">
        <v>589</v>
      </c>
      <c r="C541" s="29" t="s">
        <v>505</v>
      </c>
      <c r="D541" s="8"/>
      <c r="E541" s="8"/>
      <c r="F541" s="8"/>
      <c r="G541" s="8">
        <v>2.1999999999999999E-2</v>
      </c>
      <c r="H541" s="8">
        <v>0</v>
      </c>
      <c r="I541" s="8">
        <v>0.10185200000000005</v>
      </c>
      <c r="J541" s="8"/>
      <c r="K541" s="8">
        <v>0.40799999999999997</v>
      </c>
      <c r="L541" s="8">
        <v>0</v>
      </c>
      <c r="M541" s="8">
        <v>4.3999999999999997E-2</v>
      </c>
      <c r="N541" s="8"/>
      <c r="O541" s="8">
        <v>2.4E-2</v>
      </c>
      <c r="P541" s="8">
        <v>0.05</v>
      </c>
      <c r="Q541" s="8">
        <v>100.66</v>
      </c>
      <c r="R541" s="8"/>
      <c r="S541" s="8">
        <v>0.22600000000000001</v>
      </c>
      <c r="T541" s="8">
        <v>0</v>
      </c>
      <c r="U541" s="8"/>
      <c r="V541" s="8"/>
      <c r="W541" s="8"/>
      <c r="X541" s="31">
        <f>SUM(Tabela2[[#This Row],[K2O   ]:[In2O3]])</f>
        <v>101.53585199999999</v>
      </c>
      <c r="Y541" s="8"/>
      <c r="Z541" s="8"/>
      <c r="AA541" s="8">
        <v>2.4207823900355223E-3</v>
      </c>
      <c r="AB541" s="8">
        <v>0</v>
      </c>
      <c r="AC541" s="8">
        <v>0</v>
      </c>
      <c r="AD541" s="8">
        <v>8.0550311215278527E-3</v>
      </c>
      <c r="AE541" s="8">
        <v>0</v>
      </c>
      <c r="AF541" s="8">
        <v>2.2656084080173281E-2</v>
      </c>
      <c r="AG541" s="8">
        <v>0</v>
      </c>
      <c r="AH541" s="8">
        <v>2.7160970586697841E-3</v>
      </c>
      <c r="AI541" s="8">
        <v>0</v>
      </c>
      <c r="AJ541" s="8">
        <v>0</v>
      </c>
      <c r="AK541" s="8">
        <v>8.637850825211602E-4</v>
      </c>
      <c r="AL541" s="8">
        <v>1.6684554219417492E-3</v>
      </c>
      <c r="AM541" s="8">
        <v>2.9621281619246096</v>
      </c>
      <c r="AN541" s="8">
        <v>0</v>
      </c>
      <c r="AO541" s="8">
        <v>4.5363554801219159E-3</v>
      </c>
      <c r="AP541" s="8">
        <v>0</v>
      </c>
      <c r="AQ541" s="8">
        <v>0</v>
      </c>
      <c r="AR541" s="8">
        <v>0</v>
      </c>
      <c r="AS541" s="8">
        <f>SUM(Tabela2[[#This Row],[Mg15]:[U]])</f>
        <v>3.0050447525596011</v>
      </c>
    </row>
    <row r="542" spans="1:45" x14ac:dyDescent="0.25">
      <c r="B542" s="6" t="s">
        <v>590</v>
      </c>
      <c r="C542" s="29" t="s">
        <v>505</v>
      </c>
      <c r="D542" s="8"/>
      <c r="E542" s="8"/>
      <c r="F542" s="8"/>
      <c r="G542" s="8">
        <v>4.4999999999999998E-2</v>
      </c>
      <c r="H542" s="8">
        <v>0</v>
      </c>
      <c r="I542" s="8">
        <v>0.10390500000000003</v>
      </c>
      <c r="J542" s="8"/>
      <c r="K542" s="8">
        <v>0.47299999999999998</v>
      </c>
      <c r="L542" s="8">
        <v>1.6E-2</v>
      </c>
      <c r="M542" s="8">
        <v>0.152</v>
      </c>
      <c r="N542" s="8"/>
      <c r="O542" s="8">
        <v>1.2999999999999999E-2</v>
      </c>
      <c r="P542" s="8">
        <v>0.18099999999999999</v>
      </c>
      <c r="Q542" s="8">
        <v>100.52500000000001</v>
      </c>
      <c r="R542" s="8"/>
      <c r="S542" s="8">
        <v>0.57899999999999996</v>
      </c>
      <c r="T542" s="8">
        <v>0</v>
      </c>
      <c r="U542" s="8"/>
      <c r="V542" s="8"/>
      <c r="W542" s="8"/>
      <c r="X542" s="31">
        <f>SUM(Tabela2[[#This Row],[K2O   ]:[In2O3]])</f>
        <v>102.08790499999999</v>
      </c>
      <c r="Y542" s="8"/>
      <c r="Z542" s="8"/>
      <c r="AA542" s="8">
        <v>4.9208578961165723E-3</v>
      </c>
      <c r="AB542" s="8">
        <v>0</v>
      </c>
      <c r="AC542" s="8">
        <v>0</v>
      </c>
      <c r="AD542" s="8">
        <v>8.1663755362739367E-3</v>
      </c>
      <c r="AE542" s="8">
        <v>0</v>
      </c>
      <c r="AF542" s="8">
        <v>2.6102437510990763E-2</v>
      </c>
      <c r="AG542" s="8">
        <v>9.9408886858362881E-4</v>
      </c>
      <c r="AH542" s="8">
        <v>9.3246263060517212E-3</v>
      </c>
      <c r="AI542" s="8">
        <v>0</v>
      </c>
      <c r="AJ542" s="8">
        <v>0</v>
      </c>
      <c r="AK542" s="8">
        <v>4.6497868988299243E-4</v>
      </c>
      <c r="AL542" s="8">
        <v>6.0023099432502365E-3</v>
      </c>
      <c r="AM542" s="8">
        <v>2.9397895392295763</v>
      </c>
      <c r="AN542" s="8">
        <v>0</v>
      </c>
      <c r="AO542" s="8">
        <v>1.1549746269579213E-2</v>
      </c>
      <c r="AP542" s="8">
        <v>0</v>
      </c>
      <c r="AQ542" s="8">
        <v>0</v>
      </c>
      <c r="AR542" s="8">
        <v>0</v>
      </c>
      <c r="AS542" s="8">
        <f>SUM(Tabela2[[#This Row],[Mg15]:[U]])</f>
        <v>3.0073149602503051</v>
      </c>
    </row>
    <row r="543" spans="1:45" x14ac:dyDescent="0.25">
      <c r="B543" s="6" t="s">
        <v>591</v>
      </c>
      <c r="C543" s="29" t="s">
        <v>505</v>
      </c>
      <c r="D543" s="8"/>
      <c r="E543" s="8"/>
      <c r="F543" s="8"/>
      <c r="G543" s="8">
        <v>2.8000000000000001E-2</v>
      </c>
      <c r="H543" s="8">
        <v>0</v>
      </c>
      <c r="I543" s="8">
        <v>9.3134200000000056E-2</v>
      </c>
      <c r="J543" s="8"/>
      <c r="K543" s="8">
        <v>0.42699999999999999</v>
      </c>
      <c r="L543" s="8">
        <v>2.1999999999999999E-2</v>
      </c>
      <c r="M543" s="8">
        <v>4.3999999999999997E-2</v>
      </c>
      <c r="N543" s="8"/>
      <c r="O543" s="8">
        <v>3.7999999999999999E-2</v>
      </c>
      <c r="P543" s="8">
        <v>7.9000000000000001E-2</v>
      </c>
      <c r="Q543" s="8">
        <v>100.111</v>
      </c>
      <c r="R543" s="8"/>
      <c r="S543" s="8">
        <v>0.35099999999999998</v>
      </c>
      <c r="T543" s="8">
        <v>1.2999999999999999E-2</v>
      </c>
      <c r="U543" s="8"/>
      <c r="V543" s="8"/>
      <c r="W543" s="8"/>
      <c r="X543" s="31">
        <f>SUM(Tabela2[[#This Row],[K2O   ]:[In2O3]])</f>
        <v>101.20613420000001</v>
      </c>
      <c r="Y543" s="8"/>
      <c r="Z543" s="8"/>
      <c r="AA543" s="8">
        <v>3.0904778431146648E-3</v>
      </c>
      <c r="AB543" s="8">
        <v>0</v>
      </c>
      <c r="AC543" s="8">
        <v>0</v>
      </c>
      <c r="AD543" s="8">
        <v>7.3882465920240975E-3</v>
      </c>
      <c r="AE543" s="8">
        <v>0</v>
      </c>
      <c r="AF543" s="8">
        <v>2.3784120255421818E-2</v>
      </c>
      <c r="AG543" s="8">
        <v>1.379644525418877E-3</v>
      </c>
      <c r="AH543" s="8">
        <v>2.7244561202112529E-3</v>
      </c>
      <c r="AI543" s="8">
        <v>0</v>
      </c>
      <c r="AJ543" s="8">
        <v>0</v>
      </c>
      <c r="AK543" s="8">
        <v>1.3718688241488375E-3</v>
      </c>
      <c r="AL543" s="8">
        <v>2.6442726125477387E-3</v>
      </c>
      <c r="AM543" s="8">
        <v>2.9550392312687146</v>
      </c>
      <c r="AN543" s="8">
        <v>0</v>
      </c>
      <c r="AO543" s="8">
        <v>7.0670845840824061E-3</v>
      </c>
      <c r="AP543" s="8">
        <v>2.4944707702865908E-4</v>
      </c>
      <c r="AQ543" s="8">
        <v>0</v>
      </c>
      <c r="AR543" s="8">
        <v>0</v>
      </c>
      <c r="AS543" s="8">
        <f>SUM(Tabela2[[#This Row],[Mg15]:[U]])</f>
        <v>3.0047388497027128</v>
      </c>
    </row>
    <row r="544" spans="1:45" x14ac:dyDescent="0.25">
      <c r="B544" s="6" t="s">
        <v>592</v>
      </c>
      <c r="C544" s="29" t="s">
        <v>505</v>
      </c>
      <c r="D544" s="8"/>
      <c r="E544" s="8"/>
      <c r="F544" s="8"/>
      <c r="G544" s="8">
        <v>4.0000000000000001E-3</v>
      </c>
      <c r="H544" s="8">
        <v>8.0000000000000002E-3</v>
      </c>
      <c r="I544" s="8">
        <v>9.2720800000000048E-2</v>
      </c>
      <c r="J544" s="8"/>
      <c r="K544" s="8">
        <v>0.45300000000000001</v>
      </c>
      <c r="L544" s="8">
        <v>4.7E-2</v>
      </c>
      <c r="M544" s="8">
        <v>6.9000000000000006E-2</v>
      </c>
      <c r="N544" s="8"/>
      <c r="O544" s="8">
        <v>5.8999999999999997E-2</v>
      </c>
      <c r="P544" s="8">
        <v>0.13</v>
      </c>
      <c r="Q544" s="8">
        <v>100.164</v>
      </c>
      <c r="R544" s="8"/>
      <c r="S544" s="8">
        <v>0.46800000000000003</v>
      </c>
      <c r="T544" s="8">
        <v>1E-3</v>
      </c>
      <c r="U544" s="8"/>
      <c r="V544" s="8"/>
      <c r="W544" s="8"/>
      <c r="X544" s="31">
        <f>SUM(Tabela2[[#This Row],[K2O   ]:[In2O3]])</f>
        <v>101.49572080000002</v>
      </c>
      <c r="Y544" s="8"/>
      <c r="Z544" s="8"/>
      <c r="AA544" s="8">
        <v>4.4014055665029904E-4</v>
      </c>
      <c r="AB544" s="8">
        <v>6.9593483908366599E-4</v>
      </c>
      <c r="AC544" s="8">
        <v>0</v>
      </c>
      <c r="AD544" s="8">
        <v>7.3328560220867565E-3</v>
      </c>
      <c r="AE544" s="8">
        <v>0</v>
      </c>
      <c r="AF544" s="8">
        <v>2.5154819948932185E-2</v>
      </c>
      <c r="AG544" s="8">
        <v>2.9383679149229533E-3</v>
      </c>
      <c r="AH544" s="8">
        <v>4.2593176105252669E-3</v>
      </c>
      <c r="AI544" s="8">
        <v>0</v>
      </c>
      <c r="AJ544" s="8">
        <v>0</v>
      </c>
      <c r="AK544" s="8">
        <v>2.1234634784226668E-3</v>
      </c>
      <c r="AL544" s="8">
        <v>4.3379673806735342E-3</v>
      </c>
      <c r="AM544" s="8">
        <v>2.9475209803907774</v>
      </c>
      <c r="AN544" s="8">
        <v>0</v>
      </c>
      <c r="AO544" s="8">
        <v>9.3938326711684034E-3</v>
      </c>
      <c r="AP544" s="8">
        <v>1.9129290439901963E-5</v>
      </c>
      <c r="AQ544" s="8">
        <v>0</v>
      </c>
      <c r="AR544" s="8">
        <v>0</v>
      </c>
      <c r="AS544" s="8">
        <f>SUM(Tabela2[[#This Row],[Mg15]:[U]])</f>
        <v>3.0042168101036832</v>
      </c>
    </row>
    <row r="545" spans="2:45" x14ac:dyDescent="0.25">
      <c r="B545" s="6" t="s">
        <v>593</v>
      </c>
      <c r="C545" s="29" t="s">
        <v>505</v>
      </c>
      <c r="D545" s="8"/>
      <c r="E545" s="8"/>
      <c r="F545" s="8"/>
      <c r="G545" s="8">
        <v>0</v>
      </c>
      <c r="H545" s="8">
        <v>0</v>
      </c>
      <c r="I545" s="8">
        <v>8.6334000000000022E-2</v>
      </c>
      <c r="J545" s="8"/>
      <c r="K545" s="8">
        <v>0.372</v>
      </c>
      <c r="L545" s="8">
        <v>0</v>
      </c>
      <c r="M545" s="8">
        <v>8.8999999999999996E-2</v>
      </c>
      <c r="N545" s="8"/>
      <c r="O545" s="8">
        <v>1.7999999999999999E-2</v>
      </c>
      <c r="P545" s="8">
        <v>0.14799999999999999</v>
      </c>
      <c r="Q545" s="8">
        <v>100.47</v>
      </c>
      <c r="R545" s="8"/>
      <c r="S545" s="8">
        <v>0.29199999999999998</v>
      </c>
      <c r="T545" s="8">
        <v>8.5000000000000006E-2</v>
      </c>
      <c r="U545" s="8"/>
      <c r="V545" s="8"/>
      <c r="W545" s="8"/>
      <c r="X545" s="31">
        <f>SUM(Tabela2[[#This Row],[K2O   ]:[In2O3]])</f>
        <v>101.560334</v>
      </c>
      <c r="Y545" s="8"/>
      <c r="Z545" s="8"/>
      <c r="AA545" s="8">
        <v>0</v>
      </c>
      <c r="AB545" s="8">
        <v>0</v>
      </c>
      <c r="AC545" s="8">
        <v>0</v>
      </c>
      <c r="AD545" s="8">
        <v>6.8279134026046776E-3</v>
      </c>
      <c r="AE545" s="8">
        <v>0</v>
      </c>
      <c r="AF545" s="8">
        <v>2.0657421192839528E-2</v>
      </c>
      <c r="AG545" s="8">
        <v>0</v>
      </c>
      <c r="AH545" s="8">
        <v>5.494030871921296E-3</v>
      </c>
      <c r="AI545" s="8">
        <v>0</v>
      </c>
      <c r="AJ545" s="8">
        <v>0</v>
      </c>
      <c r="AK545" s="8">
        <v>6.478514617829481E-4</v>
      </c>
      <c r="AL545" s="8">
        <v>4.9387244820582321E-3</v>
      </c>
      <c r="AM545" s="8">
        <v>2.9565947501694696</v>
      </c>
      <c r="AN545" s="8">
        <v>0</v>
      </c>
      <c r="AO545" s="8">
        <v>5.8612463054652187E-3</v>
      </c>
      <c r="AP545" s="8">
        <v>1.6260277028270315E-3</v>
      </c>
      <c r="AQ545" s="8">
        <v>0</v>
      </c>
      <c r="AR545" s="8">
        <v>0</v>
      </c>
      <c r="AS545" s="8">
        <f>SUM(Tabela2[[#This Row],[Mg15]:[U]])</f>
        <v>3.0026479655889684</v>
      </c>
    </row>
    <row r="546" spans="2:45" x14ac:dyDescent="0.25">
      <c r="B546" s="6" t="s">
        <v>594</v>
      </c>
      <c r="C546" s="29" t="s">
        <v>505</v>
      </c>
      <c r="D546" s="8"/>
      <c r="E546" s="8"/>
      <c r="F546" s="8"/>
      <c r="G546" s="8">
        <v>7.0000000000000001E-3</v>
      </c>
      <c r="H546" s="8">
        <v>0</v>
      </c>
      <c r="I546" s="8">
        <v>0.10446040000000012</v>
      </c>
      <c r="J546" s="8"/>
      <c r="K546" s="8">
        <v>0.29499999999999998</v>
      </c>
      <c r="L546" s="8">
        <v>0</v>
      </c>
      <c r="M546" s="8">
        <v>5.0000000000000001E-3</v>
      </c>
      <c r="N546" s="8"/>
      <c r="O546" s="8">
        <v>4.4999999999999998E-2</v>
      </c>
      <c r="P546" s="8">
        <v>0.02</v>
      </c>
      <c r="Q546" s="8">
        <v>100.58199999999999</v>
      </c>
      <c r="R546" s="8"/>
      <c r="S546" s="8">
        <v>5.3999999999999999E-2</v>
      </c>
      <c r="T546" s="8">
        <v>3.0000000000000001E-3</v>
      </c>
      <c r="U546" s="8"/>
      <c r="V546" s="8"/>
      <c r="W546" s="8"/>
      <c r="X546" s="31">
        <f>SUM(Tabela2[[#This Row],[K2O   ]:[In2O3]])</f>
        <v>101.11546039999999</v>
      </c>
      <c r="Y546" s="8"/>
      <c r="Z546" s="8"/>
      <c r="AA546" s="8">
        <v>7.7417686089109518E-4</v>
      </c>
      <c r="AB546" s="8">
        <v>0</v>
      </c>
      <c r="AC546" s="8">
        <v>0</v>
      </c>
      <c r="AD546" s="8">
        <v>8.3034470758859818E-3</v>
      </c>
      <c r="AE546" s="8">
        <v>0</v>
      </c>
      <c r="AF546" s="8">
        <v>1.6464774109048681E-2</v>
      </c>
      <c r="AG546" s="8">
        <v>0</v>
      </c>
      <c r="AH546" s="8">
        <v>3.1022135408604327E-4</v>
      </c>
      <c r="AI546" s="8">
        <v>0</v>
      </c>
      <c r="AJ546" s="8">
        <v>0</v>
      </c>
      <c r="AK546" s="8">
        <v>1.627856236536533E-3</v>
      </c>
      <c r="AL546" s="8">
        <v>6.7078551371475067E-4</v>
      </c>
      <c r="AM546" s="8">
        <v>2.9749266497694955</v>
      </c>
      <c r="AN546" s="8">
        <v>0</v>
      </c>
      <c r="AO546" s="8">
        <v>1.0894353831739298E-3</v>
      </c>
      <c r="AP546" s="8">
        <v>5.7680745584203104E-5</v>
      </c>
      <c r="AQ546" s="8">
        <v>0</v>
      </c>
      <c r="AR546" s="8">
        <v>0</v>
      </c>
      <c r="AS546" s="8">
        <f>SUM(Tabela2[[#This Row],[Mg15]:[U]])</f>
        <v>3.0042250270484168</v>
      </c>
    </row>
    <row r="547" spans="2:45" x14ac:dyDescent="0.25">
      <c r="B547" s="6" t="s">
        <v>595</v>
      </c>
      <c r="C547" s="29" t="s">
        <v>505</v>
      </c>
      <c r="D547" s="8"/>
      <c r="E547" s="8"/>
      <c r="F547" s="8"/>
      <c r="G547" s="8">
        <v>4.4999999999999998E-2</v>
      </c>
      <c r="H547" s="8">
        <v>0</v>
      </c>
      <c r="I547" s="8">
        <v>0.11034500000000014</v>
      </c>
      <c r="J547" s="8"/>
      <c r="K547" s="8">
        <v>0.377</v>
      </c>
      <c r="L547" s="8">
        <v>1.2999999999999999E-2</v>
      </c>
      <c r="M547" s="8">
        <v>5.1999999999999998E-2</v>
      </c>
      <c r="N547" s="8"/>
      <c r="O547" s="8">
        <v>0</v>
      </c>
      <c r="P547" s="8">
        <v>0</v>
      </c>
      <c r="Q547" s="8">
        <v>100.72499999999999</v>
      </c>
      <c r="R547" s="8"/>
      <c r="S547" s="8">
        <v>0</v>
      </c>
      <c r="T547" s="8">
        <v>6.5000000000000002E-2</v>
      </c>
      <c r="U547" s="8"/>
      <c r="V547" s="8"/>
      <c r="W547" s="8"/>
      <c r="X547" s="31">
        <f>SUM(Tabela2[[#This Row],[K2O   ]:[In2O3]])</f>
        <v>101.387345</v>
      </c>
      <c r="Y547" s="8"/>
      <c r="Z547" s="8"/>
      <c r="AA547" s="8">
        <v>4.9587224059694313E-3</v>
      </c>
      <c r="AB547" s="8">
        <v>0</v>
      </c>
      <c r="AC547" s="8">
        <v>0</v>
      </c>
      <c r="AD547" s="8">
        <v>8.7392574357025628E-3</v>
      </c>
      <c r="AE547" s="8">
        <v>0</v>
      </c>
      <c r="AF547" s="8">
        <v>2.0964777000880421E-2</v>
      </c>
      <c r="AG547" s="8">
        <v>8.139121908853033E-4</v>
      </c>
      <c r="AH547" s="8">
        <v>3.2145498480469293E-3</v>
      </c>
      <c r="AI547" s="8">
        <v>0</v>
      </c>
      <c r="AJ547" s="8">
        <v>0</v>
      </c>
      <c r="AK547" s="8">
        <v>0</v>
      </c>
      <c r="AL547" s="8">
        <v>0</v>
      </c>
      <c r="AM547" s="8">
        <v>2.9683042063954272</v>
      </c>
      <c r="AN547" s="8">
        <v>0</v>
      </c>
      <c r="AO547" s="8">
        <v>0</v>
      </c>
      <c r="AP547" s="8">
        <v>1.2451971089267363E-3</v>
      </c>
      <c r="AQ547" s="8">
        <v>0</v>
      </c>
      <c r="AR547" s="8">
        <v>0</v>
      </c>
      <c r="AS547" s="8">
        <f>SUM(Tabela2[[#This Row],[Mg15]:[U]])</f>
        <v>3.0082406223858387</v>
      </c>
    </row>
    <row r="548" spans="2:45" x14ac:dyDescent="0.25">
      <c r="B548" s="9" t="s">
        <v>596</v>
      </c>
      <c r="C548" s="9" t="s">
        <v>505</v>
      </c>
      <c r="G548" s="9">
        <v>2.4E-2</v>
      </c>
      <c r="H548" s="9">
        <v>0</v>
      </c>
      <c r="I548" s="9">
        <v>2.4E-2</v>
      </c>
      <c r="J548" s="9">
        <v>1E-3</v>
      </c>
      <c r="K548" s="9">
        <v>0.45600000000000002</v>
      </c>
      <c r="L548" s="9">
        <v>1.7000000000000001E-2</v>
      </c>
      <c r="M548" s="9">
        <v>0.14199999999999999</v>
      </c>
      <c r="O548" s="9">
        <v>0</v>
      </c>
      <c r="P548" s="9">
        <v>0.59699999999999998</v>
      </c>
      <c r="Q548" s="9">
        <v>99.278999999999996</v>
      </c>
      <c r="R548" s="9">
        <v>0</v>
      </c>
      <c r="S548" s="9">
        <v>3.5000000000000003E-2</v>
      </c>
      <c r="T548" s="9">
        <v>0</v>
      </c>
      <c r="W548" s="9">
        <v>0</v>
      </c>
      <c r="X548" s="31">
        <f>SUM(Tabela2[[#This Row],[K2O   ]:[In2O3]])</f>
        <v>100.57499999999999</v>
      </c>
      <c r="Y548" s="28"/>
      <c r="AA548" s="9">
        <v>2.6587355954692869E-3</v>
      </c>
      <c r="AB548" s="9">
        <v>0</v>
      </c>
      <c r="AC548" s="9">
        <v>0</v>
      </c>
      <c r="AD548" s="9">
        <v>1.910907833352336E-3</v>
      </c>
      <c r="AE548" s="9">
        <v>6.4751603875456452E-5</v>
      </c>
      <c r="AF548" s="9">
        <v>2.5492965897125103E-2</v>
      </c>
      <c r="AG548" s="9">
        <v>1.070014709132432E-3</v>
      </c>
      <c r="AH548" s="9">
        <v>8.8249405988454366E-3</v>
      </c>
      <c r="AI548" s="9">
        <v>0</v>
      </c>
      <c r="AJ548" s="9">
        <v>0</v>
      </c>
      <c r="AK548" s="9">
        <v>0</v>
      </c>
      <c r="AL548" s="9">
        <v>2.0056251737965183E-2</v>
      </c>
      <c r="AM548" s="9">
        <v>2.9412717438496716</v>
      </c>
      <c r="AN548" s="9">
        <v>0</v>
      </c>
      <c r="AO548" s="9">
        <v>7.0729000755204543E-4</v>
      </c>
      <c r="AP548" s="9">
        <v>0</v>
      </c>
      <c r="AQ548" s="9">
        <v>0</v>
      </c>
      <c r="AR548" s="9">
        <v>0</v>
      </c>
      <c r="AS548" s="9">
        <f>SUM(Tabela2[[#This Row],[Mg15]:[U]])</f>
        <v>3.002057601832989</v>
      </c>
    </row>
    <row r="549" spans="2:45" x14ac:dyDescent="0.25">
      <c r="B549" s="9" t="s">
        <v>597</v>
      </c>
      <c r="C549" s="9" t="s">
        <v>505</v>
      </c>
      <c r="G549" s="9">
        <v>2.3E-2</v>
      </c>
      <c r="H549" s="9">
        <v>5.0000000000000001E-3</v>
      </c>
      <c r="I549" s="9">
        <v>2.1999999999999999E-2</v>
      </c>
      <c r="J549" s="9">
        <v>0</v>
      </c>
      <c r="K549" s="9">
        <v>0.42</v>
      </c>
      <c r="L549" s="9">
        <v>0.01</v>
      </c>
      <c r="M549" s="9">
        <v>0.114</v>
      </c>
      <c r="O549" s="9">
        <v>1.0999999999999999E-2</v>
      </c>
      <c r="P549" s="9">
        <v>0.435</v>
      </c>
      <c r="Q549" s="9">
        <v>99.445999999999998</v>
      </c>
      <c r="R549" s="9">
        <v>8.5999999999999993E-2</v>
      </c>
      <c r="S549" s="9">
        <v>4.4999999999999998E-2</v>
      </c>
      <c r="T549" s="9">
        <v>4.4999999999999998E-2</v>
      </c>
      <c r="W549" s="9">
        <v>0</v>
      </c>
      <c r="X549" s="31">
        <f>SUM(Tabela2[[#This Row],[K2O   ]:[In2O3]])</f>
        <v>100.66200000000001</v>
      </c>
      <c r="Y549" s="28"/>
      <c r="AA549" s="9">
        <v>2.5478658366228186E-3</v>
      </c>
      <c r="AB549" s="9">
        <v>4.378908979794862E-4</v>
      </c>
      <c r="AC549" s="9">
        <v>0</v>
      </c>
      <c r="AD549" s="9">
        <v>1.7516042533160113E-3</v>
      </c>
      <c r="AE549" s="9">
        <v>0</v>
      </c>
      <c r="AF549" s="9">
        <v>2.347954215301816E-2</v>
      </c>
      <c r="AG549" s="9">
        <v>6.2939840456298129E-4</v>
      </c>
      <c r="AH549" s="9">
        <v>7.0845636912163839E-3</v>
      </c>
      <c r="AI549" s="9">
        <v>0</v>
      </c>
      <c r="AJ549" s="9">
        <v>0</v>
      </c>
      <c r="AK549" s="9">
        <v>3.9856833457324164E-4</v>
      </c>
      <c r="AL549" s="9">
        <v>1.4613340682032738E-2</v>
      </c>
      <c r="AM549" s="9">
        <v>2.9461163023857067</v>
      </c>
      <c r="AN549" s="9">
        <v>2.3737365670320775E-3</v>
      </c>
      <c r="AO549" s="9">
        <v>9.0934106356702494E-4</v>
      </c>
      <c r="AP549" s="9">
        <v>8.6661997971207525E-4</v>
      </c>
      <c r="AQ549" s="9">
        <v>0</v>
      </c>
      <c r="AR549" s="9">
        <v>0</v>
      </c>
      <c r="AS549" s="9">
        <f>SUM(Tabela2[[#This Row],[Mg15]:[U]])</f>
        <v>3.0012087742493403</v>
      </c>
    </row>
    <row r="550" spans="2:45" x14ac:dyDescent="0.25">
      <c r="B550" s="9" t="s">
        <v>598</v>
      </c>
      <c r="C550" s="9" t="s">
        <v>505</v>
      </c>
      <c r="G550" s="9">
        <v>1.2E-2</v>
      </c>
      <c r="H550" s="9">
        <v>1.2E-2</v>
      </c>
      <c r="I550" s="9">
        <v>0.02</v>
      </c>
      <c r="J550" s="9">
        <v>1E-3</v>
      </c>
      <c r="K550" s="9">
        <v>0.39200000000000002</v>
      </c>
      <c r="L550" s="9">
        <v>0</v>
      </c>
      <c r="M550" s="9">
        <v>0.20699999999999999</v>
      </c>
      <c r="O550" s="9">
        <v>1.4E-2</v>
      </c>
      <c r="P550" s="9">
        <v>0.42899999999999999</v>
      </c>
      <c r="Q550" s="9">
        <v>99.588999999999999</v>
      </c>
      <c r="R550" s="9">
        <v>0</v>
      </c>
      <c r="S550" s="9">
        <v>0.16500000000000001</v>
      </c>
      <c r="T550" s="9">
        <v>7.4999999999999997E-2</v>
      </c>
      <c r="W550" s="9">
        <v>0</v>
      </c>
      <c r="X550" s="31">
        <f>SUM(Tabela2[[#This Row],[K2O   ]:[In2O3]])</f>
        <v>100.91600000000001</v>
      </c>
      <c r="Y550" s="28"/>
      <c r="AA550" s="9">
        <v>1.3267328681275967E-3</v>
      </c>
      <c r="AB550" s="9">
        <v>1.0488917814281157E-3</v>
      </c>
      <c r="AC550" s="9">
        <v>0</v>
      </c>
      <c r="AD550" s="9">
        <v>1.5892668647905066E-3</v>
      </c>
      <c r="AE550" s="9">
        <v>6.4623260223349075E-5</v>
      </c>
      <c r="AF550" s="9">
        <v>2.1871568208151948E-2</v>
      </c>
      <c r="AG550" s="9">
        <v>0</v>
      </c>
      <c r="AH550" s="9">
        <v>1.2839027406802653E-2</v>
      </c>
      <c r="AI550" s="9">
        <v>0</v>
      </c>
      <c r="AJ550" s="9">
        <v>0</v>
      </c>
      <c r="AK550" s="9">
        <v>5.0628104197049731E-4</v>
      </c>
      <c r="AL550" s="9">
        <v>1.4383714928400583E-2</v>
      </c>
      <c r="AM550" s="9">
        <v>2.9446078282742465</v>
      </c>
      <c r="AN550" s="9">
        <v>0</v>
      </c>
      <c r="AO550" s="9">
        <v>3.3277581551221878E-3</v>
      </c>
      <c r="AP550" s="9">
        <v>1.4415541800855589E-3</v>
      </c>
      <c r="AQ550" s="9">
        <v>0</v>
      </c>
      <c r="AR550" s="9">
        <v>0</v>
      </c>
      <c r="AS550" s="9">
        <f>SUM(Tabela2[[#This Row],[Mg15]:[U]])</f>
        <v>3.0030072469693496</v>
      </c>
    </row>
    <row r="551" spans="2:45" x14ac:dyDescent="0.25">
      <c r="B551" s="9" t="s">
        <v>599</v>
      </c>
      <c r="C551" s="9" t="s">
        <v>505</v>
      </c>
      <c r="G551" s="9">
        <v>2.4E-2</v>
      </c>
      <c r="H551" s="9">
        <v>0</v>
      </c>
      <c r="I551" s="9">
        <v>0</v>
      </c>
      <c r="J551" s="9">
        <v>1.4999999999999999E-2</v>
      </c>
      <c r="K551" s="9">
        <v>0.38100000000000001</v>
      </c>
      <c r="L551" s="9">
        <v>2.1999999999999999E-2</v>
      </c>
      <c r="M551" s="9">
        <v>0.17799999999999999</v>
      </c>
      <c r="O551" s="9">
        <v>8.9999999999999993E-3</v>
      </c>
      <c r="P551" s="9">
        <v>0.47099999999999997</v>
      </c>
      <c r="Q551" s="9">
        <v>99.77</v>
      </c>
      <c r="R551" s="9">
        <v>0</v>
      </c>
      <c r="S551" s="9">
        <v>0.23899999999999999</v>
      </c>
      <c r="T551" s="9">
        <v>0</v>
      </c>
      <c r="W551" s="9">
        <v>0</v>
      </c>
      <c r="X551" s="31">
        <f>SUM(Tabela2[[#This Row],[K2O   ]:[In2O3]])</f>
        <v>101.10899999999999</v>
      </c>
      <c r="Y551" s="28"/>
      <c r="AA551" s="9">
        <v>2.6485457099160361E-3</v>
      </c>
      <c r="AB551" s="9">
        <v>0</v>
      </c>
      <c r="AC551" s="9">
        <v>0</v>
      </c>
      <c r="AD551" s="9">
        <v>0</v>
      </c>
      <c r="AE551" s="9">
        <v>9.6755154751060606E-4</v>
      </c>
      <c r="AF551" s="9">
        <v>2.1218409202161569E-2</v>
      </c>
      <c r="AG551" s="9">
        <v>1.3794178129032542E-3</v>
      </c>
      <c r="AH551" s="9">
        <v>1.1019852241158031E-2</v>
      </c>
      <c r="AI551" s="9">
        <v>0</v>
      </c>
      <c r="AJ551" s="9">
        <v>0</v>
      </c>
      <c r="AK551" s="9">
        <v>3.2486290801318779E-4</v>
      </c>
      <c r="AL551" s="9">
        <v>1.576262961204487E-2</v>
      </c>
      <c r="AM551" s="9">
        <v>2.9444897822159124</v>
      </c>
      <c r="AN551" s="9">
        <v>0</v>
      </c>
      <c r="AO551" s="9">
        <v>4.8112696929881859E-3</v>
      </c>
      <c r="AP551" s="9">
        <v>0</v>
      </c>
      <c r="AQ551" s="9">
        <v>0</v>
      </c>
      <c r="AR551" s="9">
        <v>0</v>
      </c>
      <c r="AS551" s="9">
        <f>SUM(Tabela2[[#This Row],[Mg15]:[U]])</f>
        <v>3.0026223209426082</v>
      </c>
    </row>
    <row r="552" spans="2:45" x14ac:dyDescent="0.25">
      <c r="B552" s="9" t="s">
        <v>600</v>
      </c>
      <c r="C552" s="9" t="s">
        <v>505</v>
      </c>
      <c r="G552" s="9">
        <v>0.02</v>
      </c>
      <c r="H552" s="9">
        <v>1.0999999999999999E-2</v>
      </c>
      <c r="I552" s="9">
        <v>0.01</v>
      </c>
      <c r="J552" s="9">
        <v>0</v>
      </c>
      <c r="K552" s="9">
        <v>0.32600000000000001</v>
      </c>
      <c r="L552" s="9">
        <v>8.0000000000000002E-3</v>
      </c>
      <c r="M552" s="9">
        <v>0.121</v>
      </c>
      <c r="O552" s="9">
        <v>0</v>
      </c>
      <c r="P552" s="9">
        <v>0.47199999999999998</v>
      </c>
      <c r="Q552" s="9">
        <v>99.516999999999996</v>
      </c>
      <c r="R552" s="9">
        <v>1.7000000000000001E-2</v>
      </c>
      <c r="S552" s="9">
        <v>0.222</v>
      </c>
      <c r="T552" s="9">
        <v>0</v>
      </c>
      <c r="W552" s="9">
        <v>0</v>
      </c>
      <c r="X552" s="31">
        <f>SUM(Tabela2[[#This Row],[K2O   ]:[In2O3]])</f>
        <v>100.72399999999999</v>
      </c>
      <c r="Y552" s="28"/>
      <c r="AA552" s="9">
        <v>2.216496912533116E-3</v>
      </c>
      <c r="AB552" s="9">
        <v>9.6377801291590022E-4</v>
      </c>
      <c r="AC552" s="9">
        <v>0</v>
      </c>
      <c r="AD552" s="9">
        <v>7.9652924494983453E-4</v>
      </c>
      <c r="AE552" s="9">
        <v>0</v>
      </c>
      <c r="AF552" s="9">
        <v>1.8232505328093448E-2</v>
      </c>
      <c r="AG552" s="9">
        <v>5.0373721896242369E-4</v>
      </c>
      <c r="AH552" s="9">
        <v>7.5228437829124228E-3</v>
      </c>
      <c r="AI552" s="9">
        <v>0</v>
      </c>
      <c r="AJ552" s="9">
        <v>0</v>
      </c>
      <c r="AK552" s="9">
        <v>0</v>
      </c>
      <c r="AL552" s="9">
        <v>1.5863195125802705E-2</v>
      </c>
      <c r="AM552" s="9">
        <v>2.9494990388411182</v>
      </c>
      <c r="AN552" s="9">
        <v>4.6943061067749003E-4</v>
      </c>
      <c r="AO552" s="9">
        <v>4.4880292566578679E-3</v>
      </c>
      <c r="AP552" s="9">
        <v>0</v>
      </c>
      <c r="AQ552" s="9">
        <v>0</v>
      </c>
      <c r="AR552" s="9">
        <v>0</v>
      </c>
      <c r="AS552" s="9">
        <f>SUM(Tabela2[[#This Row],[Mg15]:[U]])</f>
        <v>3.0005555843346237</v>
      </c>
    </row>
    <row r="553" spans="2:45" x14ac:dyDescent="0.25">
      <c r="B553" s="9" t="s">
        <v>601</v>
      </c>
      <c r="C553" s="9" t="s">
        <v>505</v>
      </c>
      <c r="G553" s="9">
        <v>1.7000000000000001E-2</v>
      </c>
      <c r="H553" s="9">
        <v>0</v>
      </c>
      <c r="I553" s="9">
        <v>0.01</v>
      </c>
      <c r="J553" s="9">
        <v>1.2999999999999999E-2</v>
      </c>
      <c r="K553" s="9">
        <v>0.32100000000000001</v>
      </c>
      <c r="L553" s="9">
        <v>1.4E-2</v>
      </c>
      <c r="M553" s="9">
        <v>7.4999999999999997E-2</v>
      </c>
      <c r="O553" s="9">
        <v>0</v>
      </c>
      <c r="P553" s="9">
        <v>0.437</v>
      </c>
      <c r="Q553" s="9">
        <v>100.69799999999999</v>
      </c>
      <c r="R553" s="9">
        <v>0</v>
      </c>
      <c r="S553" s="9">
        <v>0.30399999999999999</v>
      </c>
      <c r="T553" s="9">
        <v>0</v>
      </c>
      <c r="W553" s="9">
        <v>0</v>
      </c>
      <c r="X553" s="31">
        <f>SUM(Tabela2[[#This Row],[K2O   ]:[In2O3]])</f>
        <v>101.889</v>
      </c>
      <c r="Y553" s="28"/>
      <c r="AA553" s="9">
        <v>1.8633764917571347E-3</v>
      </c>
      <c r="AB553" s="9">
        <v>0</v>
      </c>
      <c r="AC553" s="9">
        <v>0</v>
      </c>
      <c r="AD553" s="9">
        <v>7.8780055333580183E-4</v>
      </c>
      <c r="AE553" s="9">
        <v>8.3287852628497893E-4</v>
      </c>
      <c r="AF553" s="9">
        <v>1.7756130867821053E-2</v>
      </c>
      <c r="AG553" s="9">
        <v>8.7187985766172353E-4</v>
      </c>
      <c r="AH553" s="9">
        <v>4.6118215285011529E-3</v>
      </c>
      <c r="AI553" s="9">
        <v>0</v>
      </c>
      <c r="AJ553" s="9">
        <v>0</v>
      </c>
      <c r="AK553" s="9">
        <v>0</v>
      </c>
      <c r="AL553" s="9">
        <v>1.452595386233347E-2</v>
      </c>
      <c r="AM553" s="9">
        <v>2.9517963012608117</v>
      </c>
      <c r="AN553" s="9">
        <v>0</v>
      </c>
      <c r="AO553" s="9">
        <v>6.0784219464869536E-3</v>
      </c>
      <c r="AP553" s="9">
        <v>0</v>
      </c>
      <c r="AQ553" s="9">
        <v>0</v>
      </c>
      <c r="AR553" s="9">
        <v>0</v>
      </c>
      <c r="AS553" s="9">
        <f>SUM(Tabela2[[#This Row],[Mg15]:[U]])</f>
        <v>2.999124564894994</v>
      </c>
    </row>
    <row r="554" spans="2:45" x14ac:dyDescent="0.25">
      <c r="B554" s="9" t="s">
        <v>602</v>
      </c>
      <c r="C554" s="9" t="s">
        <v>505</v>
      </c>
      <c r="G554" s="9">
        <v>0</v>
      </c>
      <c r="H554" s="9">
        <v>0</v>
      </c>
      <c r="I554" s="9">
        <v>7.0000000000000001E-3</v>
      </c>
      <c r="J554" s="9">
        <v>5.0000000000000001E-3</v>
      </c>
      <c r="K554" s="9">
        <v>0.44</v>
      </c>
      <c r="L554" s="9">
        <v>0</v>
      </c>
      <c r="M554" s="9">
        <v>0.13200000000000001</v>
      </c>
      <c r="O554" s="9">
        <v>0</v>
      </c>
      <c r="P554" s="9">
        <v>0.627</v>
      </c>
      <c r="Q554" s="9">
        <v>99.531999999999996</v>
      </c>
      <c r="R554" s="9">
        <v>0</v>
      </c>
      <c r="S554" s="9">
        <v>0</v>
      </c>
      <c r="T554" s="9">
        <v>3.5999999999999997E-2</v>
      </c>
      <c r="W554" s="9">
        <v>0</v>
      </c>
      <c r="X554" s="31">
        <f>SUM(Tabela2[[#This Row],[K2O   ]:[In2O3]])</f>
        <v>100.779</v>
      </c>
      <c r="Y554" s="28"/>
      <c r="AA554" s="9">
        <v>0</v>
      </c>
      <c r="AB554" s="9">
        <v>0</v>
      </c>
      <c r="AC554" s="9">
        <v>0</v>
      </c>
      <c r="AD554" s="9">
        <v>5.5635428111021649E-4</v>
      </c>
      <c r="AE554" s="9">
        <v>3.2318070930414402E-4</v>
      </c>
      <c r="AF554" s="9">
        <v>2.4554613020401059E-2</v>
      </c>
      <c r="AG554" s="9">
        <v>0</v>
      </c>
      <c r="AH554" s="9">
        <v>8.1888378742034744E-3</v>
      </c>
      <c r="AI554" s="9">
        <v>0</v>
      </c>
      <c r="AJ554" s="9">
        <v>0</v>
      </c>
      <c r="AK554" s="9">
        <v>0</v>
      </c>
      <c r="AL554" s="9">
        <v>2.1026543065271675E-2</v>
      </c>
      <c r="AM554" s="9">
        <v>2.943509100635771</v>
      </c>
      <c r="AN554" s="9">
        <v>0</v>
      </c>
      <c r="AO554" s="9">
        <v>0</v>
      </c>
      <c r="AP554" s="9">
        <v>6.9208393506892921E-4</v>
      </c>
      <c r="AQ554" s="9">
        <v>0</v>
      </c>
      <c r="AR554" s="9">
        <v>0</v>
      </c>
      <c r="AS554" s="9">
        <f>SUM(Tabela2[[#This Row],[Mg15]:[U]])</f>
        <v>2.9988507135211306</v>
      </c>
    </row>
    <row r="555" spans="2:45" x14ac:dyDescent="0.25">
      <c r="B555" s="9" t="s">
        <v>603</v>
      </c>
      <c r="C555" s="9" t="s">
        <v>505</v>
      </c>
      <c r="G555" s="9">
        <v>0</v>
      </c>
      <c r="H555" s="9">
        <v>0</v>
      </c>
      <c r="I555" s="9">
        <v>0</v>
      </c>
      <c r="J555" s="9">
        <v>0</v>
      </c>
      <c r="K555" s="9">
        <v>0.35499999999999998</v>
      </c>
      <c r="L555" s="9">
        <v>0</v>
      </c>
      <c r="M555" s="9">
        <v>0.16800000000000001</v>
      </c>
      <c r="O555" s="9">
        <v>3.7999999999999999E-2</v>
      </c>
      <c r="P555" s="9">
        <v>0.43099999999999999</v>
      </c>
      <c r="Q555" s="9">
        <v>99.671999999999997</v>
      </c>
      <c r="R555" s="9">
        <v>0</v>
      </c>
      <c r="S555" s="9">
        <v>0.316</v>
      </c>
      <c r="T555" s="9">
        <v>0</v>
      </c>
      <c r="W555" s="9">
        <v>0</v>
      </c>
      <c r="X555" s="31">
        <f>SUM(Tabela2[[#This Row],[K2O   ]:[In2O3]])</f>
        <v>100.98</v>
      </c>
      <c r="Y555" s="28"/>
      <c r="AA555" s="9">
        <v>0</v>
      </c>
      <c r="AB555" s="9">
        <v>0</v>
      </c>
      <c r="AC555" s="9">
        <v>0</v>
      </c>
      <c r="AD555" s="9">
        <v>0</v>
      </c>
      <c r="AE555" s="9">
        <v>0</v>
      </c>
      <c r="AF555" s="9">
        <v>1.9810572376364008E-2</v>
      </c>
      <c r="AG555" s="9">
        <v>0</v>
      </c>
      <c r="AH555" s="9">
        <v>1.0421875393221227E-2</v>
      </c>
      <c r="AI555" s="9">
        <v>0</v>
      </c>
      <c r="AJ555" s="9">
        <v>0</v>
      </c>
      <c r="AK555" s="9">
        <v>1.3744281463288755E-3</v>
      </c>
      <c r="AL555" s="9">
        <v>1.4453261463951664E-2</v>
      </c>
      <c r="AM555" s="9">
        <v>2.947569661143671</v>
      </c>
      <c r="AN555" s="9">
        <v>0</v>
      </c>
      <c r="AO555" s="9">
        <v>6.374259045669026E-3</v>
      </c>
      <c r="AP555" s="9">
        <v>0</v>
      </c>
      <c r="AQ555" s="9">
        <v>0</v>
      </c>
      <c r="AR555" s="9">
        <v>0</v>
      </c>
      <c r="AS555" s="9">
        <f>SUM(Tabela2[[#This Row],[Mg15]:[U]])</f>
        <v>3.000004057569206</v>
      </c>
    </row>
    <row r="556" spans="2:45" x14ac:dyDescent="0.25">
      <c r="B556" s="9" t="s">
        <v>604</v>
      </c>
      <c r="C556" s="9" t="s">
        <v>505</v>
      </c>
      <c r="G556" s="9">
        <v>2E-3</v>
      </c>
      <c r="H556" s="9">
        <v>0</v>
      </c>
      <c r="I556" s="9">
        <v>0</v>
      </c>
      <c r="J556" s="9">
        <v>0</v>
      </c>
      <c r="K556" s="9">
        <v>0.61199999999999999</v>
      </c>
      <c r="L556" s="9">
        <v>0</v>
      </c>
      <c r="M556" s="9">
        <v>3.2000000000000001E-2</v>
      </c>
      <c r="O556" s="9">
        <v>4.1000000000000002E-2</v>
      </c>
      <c r="P556" s="9">
        <v>4.7E-2</v>
      </c>
      <c r="Q556" s="9">
        <v>99.183999999999997</v>
      </c>
      <c r="R556" s="9">
        <v>0</v>
      </c>
      <c r="S556" s="9">
        <v>7.9000000000000001E-2</v>
      </c>
      <c r="T556" s="9">
        <v>0</v>
      </c>
      <c r="W556" s="9">
        <v>0</v>
      </c>
      <c r="X556" s="31">
        <f>SUM(Tabela2[[#This Row],[K2O   ]:[In2O3]])</f>
        <v>99.996999999999986</v>
      </c>
      <c r="Y556" s="28"/>
      <c r="AA556" s="9">
        <v>2.2310582181585205E-4</v>
      </c>
      <c r="AB556" s="9">
        <v>0</v>
      </c>
      <c r="AC556" s="9">
        <v>0</v>
      </c>
      <c r="AD556" s="9">
        <v>0</v>
      </c>
      <c r="AE556" s="9">
        <v>0</v>
      </c>
      <c r="AF556" s="9">
        <v>3.445275403423264E-2</v>
      </c>
      <c r="AG556" s="9">
        <v>0</v>
      </c>
      <c r="AH556" s="9">
        <v>2.0025825333180773E-3</v>
      </c>
      <c r="AI556" s="9">
        <v>0</v>
      </c>
      <c r="AJ556" s="9">
        <v>0</v>
      </c>
      <c r="AK556" s="9">
        <v>1.4959812537800956E-3</v>
      </c>
      <c r="AL556" s="9">
        <v>1.5899750083870393E-3</v>
      </c>
      <c r="AM556" s="9">
        <v>2.9589414722666834</v>
      </c>
      <c r="AN556" s="9">
        <v>0</v>
      </c>
      <c r="AO556" s="9">
        <v>1.607583605802438E-3</v>
      </c>
      <c r="AP556" s="9">
        <v>0</v>
      </c>
      <c r="AQ556" s="9">
        <v>0</v>
      </c>
      <c r="AR556" s="9">
        <v>0</v>
      </c>
      <c r="AS556" s="9">
        <f>SUM(Tabela2[[#This Row],[Mg15]:[U]])</f>
        <v>3.0003134545240195</v>
      </c>
    </row>
    <row r="557" spans="2:45" x14ac:dyDescent="0.25">
      <c r="B557" s="9" t="s">
        <v>605</v>
      </c>
      <c r="C557" s="9" t="s">
        <v>505</v>
      </c>
      <c r="G557" s="9">
        <v>8.9999999999999993E-3</v>
      </c>
      <c r="H557" s="9">
        <v>0</v>
      </c>
      <c r="I557" s="9">
        <v>0</v>
      </c>
      <c r="J557" s="9">
        <v>0</v>
      </c>
      <c r="K557" s="9">
        <v>0.56399999999999995</v>
      </c>
      <c r="L557" s="9">
        <v>0</v>
      </c>
      <c r="M557" s="9">
        <v>8.9999999999999993E-3</v>
      </c>
      <c r="O557" s="9">
        <v>3.7999999999999999E-2</v>
      </c>
      <c r="P557" s="9">
        <v>0.13400000000000001</v>
      </c>
      <c r="Q557" s="9">
        <v>98.971000000000004</v>
      </c>
      <c r="R557" s="9">
        <v>0</v>
      </c>
      <c r="S557" s="9">
        <v>0.216</v>
      </c>
      <c r="T557" s="9">
        <v>1.2E-2</v>
      </c>
      <c r="W557" s="9">
        <v>0</v>
      </c>
      <c r="X557" s="31">
        <f>SUM(Tabela2[[#This Row],[K2O   ]:[In2O3]])</f>
        <v>99.953000000000003</v>
      </c>
      <c r="Y557" s="28"/>
      <c r="AA557" s="9">
        <v>1.0046400901734625E-3</v>
      </c>
      <c r="AB557" s="9">
        <v>0</v>
      </c>
      <c r="AC557" s="9">
        <v>0</v>
      </c>
      <c r="AD557" s="9">
        <v>0</v>
      </c>
      <c r="AE557" s="9">
        <v>0</v>
      </c>
      <c r="AF557" s="9">
        <v>3.1771572719373468E-2</v>
      </c>
      <c r="AG557" s="9">
        <v>0</v>
      </c>
      <c r="AH557" s="9">
        <v>5.6359877805907356E-4</v>
      </c>
      <c r="AI557" s="9">
        <v>0</v>
      </c>
      <c r="AJ557" s="9">
        <v>0</v>
      </c>
      <c r="AK557" s="9">
        <v>1.3874360642445295E-3</v>
      </c>
      <c r="AL557" s="9">
        <v>4.5361178199625832E-3</v>
      </c>
      <c r="AM557" s="9">
        <v>2.9545395107230203</v>
      </c>
      <c r="AN557" s="9">
        <v>0</v>
      </c>
      <c r="AO557" s="9">
        <v>4.3983249927393928E-3</v>
      </c>
      <c r="AP557" s="9">
        <v>2.328716955784238E-4</v>
      </c>
      <c r="AQ557" s="9">
        <v>0</v>
      </c>
      <c r="AR557" s="9">
        <v>0</v>
      </c>
      <c r="AS557" s="9">
        <f>SUM(Tabela2[[#This Row],[Mg15]:[U]])</f>
        <v>2.9984340728831516</v>
      </c>
    </row>
    <row r="558" spans="2:45" x14ac:dyDescent="0.25">
      <c r="B558" s="9" t="s">
        <v>606</v>
      </c>
      <c r="C558" s="9" t="s">
        <v>505</v>
      </c>
      <c r="G558" s="9">
        <v>0</v>
      </c>
      <c r="H558" s="9">
        <v>0</v>
      </c>
      <c r="I558" s="9">
        <v>0</v>
      </c>
      <c r="J558" s="9">
        <v>0</v>
      </c>
      <c r="K558" s="9">
        <v>0.61099999999999999</v>
      </c>
      <c r="L558" s="9">
        <v>1.7999999999999999E-2</v>
      </c>
      <c r="M558" s="9">
        <v>0</v>
      </c>
      <c r="O558" s="9">
        <v>0</v>
      </c>
      <c r="P558" s="9">
        <v>0.108</v>
      </c>
      <c r="Q558" s="9">
        <v>98.852000000000004</v>
      </c>
      <c r="R558" s="9">
        <v>0</v>
      </c>
      <c r="S558" s="9">
        <v>0.14799999999999999</v>
      </c>
      <c r="T558" s="9">
        <v>0</v>
      </c>
      <c r="W558" s="9">
        <v>0</v>
      </c>
      <c r="X558" s="31">
        <f>SUM(Tabela2[[#This Row],[K2O   ]:[In2O3]])</f>
        <v>99.736999999999995</v>
      </c>
      <c r="Y558" s="28"/>
      <c r="AA558" s="9">
        <v>0</v>
      </c>
      <c r="AB558" s="9">
        <v>0</v>
      </c>
      <c r="AC558" s="9">
        <v>0</v>
      </c>
      <c r="AD558" s="9">
        <v>0</v>
      </c>
      <c r="AE558" s="9">
        <v>0</v>
      </c>
      <c r="AF558" s="9">
        <v>3.4484562190711186E-2</v>
      </c>
      <c r="AG558" s="9">
        <v>1.1437768853329129E-3</v>
      </c>
      <c r="AH558" s="9">
        <v>0</v>
      </c>
      <c r="AI558" s="9">
        <v>0</v>
      </c>
      <c r="AJ558" s="9">
        <v>0</v>
      </c>
      <c r="AK558" s="9">
        <v>0</v>
      </c>
      <c r="AL558" s="9">
        <v>3.6629178655700903E-3</v>
      </c>
      <c r="AM558" s="9">
        <v>2.9565906648367073</v>
      </c>
      <c r="AN558" s="9">
        <v>0</v>
      </c>
      <c r="AO558" s="9">
        <v>3.0193897583620549E-3</v>
      </c>
      <c r="AP558" s="9">
        <v>0</v>
      </c>
      <c r="AQ558" s="9">
        <v>0</v>
      </c>
      <c r="AR558" s="9">
        <v>0</v>
      </c>
      <c r="AS558" s="9">
        <f>SUM(Tabela2[[#This Row],[Mg15]:[U]])</f>
        <v>2.9989013115366836</v>
      </c>
    </row>
    <row r="559" spans="2:45" x14ac:dyDescent="0.25">
      <c r="B559" s="9" t="s">
        <v>607</v>
      </c>
      <c r="C559" s="9" t="s">
        <v>505</v>
      </c>
      <c r="G559" s="9">
        <v>3.5999999999999997E-2</v>
      </c>
      <c r="H559" s="9">
        <v>0</v>
      </c>
      <c r="I559" s="9">
        <v>0</v>
      </c>
      <c r="J559" s="9">
        <v>1.6E-2</v>
      </c>
      <c r="K559" s="9">
        <v>0.58399999999999996</v>
      </c>
      <c r="L559" s="9">
        <v>2.8000000000000001E-2</v>
      </c>
      <c r="M559" s="9">
        <v>2.1999999999999999E-2</v>
      </c>
      <c r="O559" s="9">
        <v>7.1999999999999995E-2</v>
      </c>
      <c r="P559" s="9">
        <v>5.8999999999999997E-2</v>
      </c>
      <c r="Q559" s="9">
        <v>98.819000000000003</v>
      </c>
      <c r="R559" s="9">
        <v>0</v>
      </c>
      <c r="S559" s="9">
        <v>7.2999999999999995E-2</v>
      </c>
      <c r="T559" s="9">
        <v>4.5999999999999999E-2</v>
      </c>
      <c r="W559" s="9">
        <v>0</v>
      </c>
      <c r="X559" s="31">
        <f>SUM(Tabela2[[#This Row],[K2O   ]:[In2O3]])</f>
        <v>99.754999999999995</v>
      </c>
      <c r="Y559" s="28"/>
      <c r="AA559" s="9">
        <v>4.0244741614854206E-3</v>
      </c>
      <c r="AB559" s="9">
        <v>0</v>
      </c>
      <c r="AC559" s="9">
        <v>0</v>
      </c>
      <c r="AD559" s="9">
        <v>0</v>
      </c>
      <c r="AE559" s="9">
        <v>1.0454740251943655E-3</v>
      </c>
      <c r="AF559" s="9">
        <v>3.2946637976245786E-2</v>
      </c>
      <c r="AG559" s="9">
        <v>1.7784497231002627E-3</v>
      </c>
      <c r="AH559" s="9">
        <v>1.3797133344467757E-3</v>
      </c>
      <c r="AI559" s="9">
        <v>0</v>
      </c>
      <c r="AJ559" s="9">
        <v>0</v>
      </c>
      <c r="AK559" s="9">
        <v>2.6326948648167864E-3</v>
      </c>
      <c r="AL559" s="9">
        <v>2.0001850963001608E-3</v>
      </c>
      <c r="AM559" s="9">
        <v>2.9543432058040593</v>
      </c>
      <c r="AN559" s="9">
        <v>0</v>
      </c>
      <c r="AO559" s="9">
        <v>1.488658469581653E-3</v>
      </c>
      <c r="AP559" s="9">
        <v>8.9398851274197525E-4</v>
      </c>
      <c r="AQ559" s="9">
        <v>0</v>
      </c>
      <c r="AR559" s="9">
        <v>0</v>
      </c>
      <c r="AS559" s="9">
        <f>SUM(Tabela2[[#This Row],[Mg15]:[U]])</f>
        <v>3.0025334819679723</v>
      </c>
    </row>
    <row r="560" spans="2:45" x14ac:dyDescent="0.25">
      <c r="B560" s="9" t="s">
        <v>608</v>
      </c>
      <c r="C560" s="9" t="s">
        <v>505</v>
      </c>
      <c r="G560" s="9">
        <v>8.0000000000000002E-3</v>
      </c>
      <c r="H560" s="9">
        <v>0</v>
      </c>
      <c r="I560" s="9">
        <v>0</v>
      </c>
      <c r="J560" s="9">
        <v>1E-3</v>
      </c>
      <c r="K560" s="9">
        <v>0.53200000000000003</v>
      </c>
      <c r="L560" s="9">
        <v>5.0000000000000001E-3</v>
      </c>
      <c r="M560" s="9">
        <v>5.6000000000000001E-2</v>
      </c>
      <c r="O560" s="9">
        <v>0</v>
      </c>
      <c r="P560" s="9">
        <v>4.0000000000000001E-3</v>
      </c>
      <c r="Q560" s="9">
        <v>98.71</v>
      </c>
      <c r="R560" s="9">
        <v>0</v>
      </c>
      <c r="S560" s="9">
        <v>0.20899999999999999</v>
      </c>
      <c r="T560" s="9">
        <v>0.02</v>
      </c>
      <c r="W560" s="9">
        <v>0</v>
      </c>
      <c r="X560" s="31">
        <f>SUM(Tabela2[[#This Row],[K2O   ]:[In2O3]])</f>
        <v>99.544999999999987</v>
      </c>
      <c r="Y560" s="28"/>
      <c r="AA560" s="9">
        <v>8.9744213926396714E-4</v>
      </c>
      <c r="AB560" s="9">
        <v>0</v>
      </c>
      <c r="AC560" s="9">
        <v>0</v>
      </c>
      <c r="AD560" s="9">
        <v>0</v>
      </c>
      <c r="AE560" s="9">
        <v>6.556968432865808E-5</v>
      </c>
      <c r="AF560" s="9">
        <v>3.0117555357742836E-2</v>
      </c>
      <c r="AG560" s="9">
        <v>3.1868629957837008E-4</v>
      </c>
      <c r="AH560" s="9">
        <v>3.5242283143050051E-3</v>
      </c>
      <c r="AI560" s="9">
        <v>0</v>
      </c>
      <c r="AJ560" s="9">
        <v>0</v>
      </c>
      <c r="AK560" s="9">
        <v>0</v>
      </c>
      <c r="AL560" s="9">
        <v>1.3607802421457602E-4</v>
      </c>
      <c r="AM560" s="9">
        <v>2.9613618094958341</v>
      </c>
      <c r="AN560" s="9">
        <v>0</v>
      </c>
      <c r="AO560" s="9">
        <v>4.2768924264395521E-3</v>
      </c>
      <c r="AP560" s="9">
        <v>3.9004429552324247E-4</v>
      </c>
      <c r="AQ560" s="9">
        <v>0</v>
      </c>
      <c r="AR560" s="9">
        <v>0</v>
      </c>
      <c r="AS560" s="9">
        <f>SUM(Tabela2[[#This Row],[Mg15]:[U]])</f>
        <v>3.00108830603723</v>
      </c>
    </row>
    <row r="561" spans="2:45" x14ac:dyDescent="0.25">
      <c r="B561" s="9" t="s">
        <v>609</v>
      </c>
      <c r="C561" s="9" t="s">
        <v>505</v>
      </c>
      <c r="G561" s="9">
        <v>8.0000000000000002E-3</v>
      </c>
      <c r="H561" s="9">
        <v>0</v>
      </c>
      <c r="I561" s="9">
        <v>0</v>
      </c>
      <c r="J561" s="9">
        <v>1.4E-2</v>
      </c>
      <c r="K561" s="9">
        <v>0.28399999999999997</v>
      </c>
      <c r="L561" s="9">
        <v>4.2999999999999997E-2</v>
      </c>
      <c r="M561" s="9">
        <v>3.5000000000000003E-2</v>
      </c>
      <c r="O561" s="9">
        <v>5.8000000000000003E-2</v>
      </c>
      <c r="P561" s="9">
        <v>0</v>
      </c>
      <c r="Q561" s="9">
        <v>99.369</v>
      </c>
      <c r="R561" s="9">
        <v>0</v>
      </c>
      <c r="S561" s="9">
        <v>0.221</v>
      </c>
      <c r="T561" s="9">
        <v>0</v>
      </c>
      <c r="W561" s="9">
        <v>0</v>
      </c>
      <c r="X561" s="31">
        <f>SUM(Tabela2[[#This Row],[K2O   ]:[In2O3]])</f>
        <v>100.032</v>
      </c>
      <c r="Y561" s="28"/>
      <c r="AA561" s="9">
        <v>8.9487678783269498E-4</v>
      </c>
      <c r="AB561" s="9">
        <v>0</v>
      </c>
      <c r="AC561" s="9">
        <v>0</v>
      </c>
      <c r="AD561" s="9">
        <v>0</v>
      </c>
      <c r="AE561" s="9">
        <v>9.1535153402869606E-4</v>
      </c>
      <c r="AF561" s="9">
        <v>1.6031834105050029E-2</v>
      </c>
      <c r="AG561" s="9">
        <v>2.7328678392694E-3</v>
      </c>
      <c r="AH561" s="9">
        <v>2.196346410199234E-3</v>
      </c>
      <c r="AI561" s="9">
        <v>0</v>
      </c>
      <c r="AJ561" s="9">
        <v>0</v>
      </c>
      <c r="AK561" s="9">
        <v>2.1220843224999718E-3</v>
      </c>
      <c r="AL561" s="9">
        <v>0</v>
      </c>
      <c r="AM561" s="9">
        <v>2.9726106122499649</v>
      </c>
      <c r="AN561" s="9">
        <v>0</v>
      </c>
      <c r="AO561" s="9">
        <v>4.5095281226506289E-3</v>
      </c>
      <c r="AP561" s="9">
        <v>0</v>
      </c>
      <c r="AQ561" s="9">
        <v>0</v>
      </c>
      <c r="AR561" s="9">
        <v>0</v>
      </c>
      <c r="AS561" s="9">
        <f>SUM(Tabela2[[#This Row],[Mg15]:[U]])</f>
        <v>3.0020135013714957</v>
      </c>
    </row>
    <row r="562" spans="2:45" x14ac:dyDescent="0.25">
      <c r="B562" s="9" t="s">
        <v>610</v>
      </c>
      <c r="C562" s="9" t="s">
        <v>505</v>
      </c>
      <c r="G562" s="9">
        <v>7.0000000000000001E-3</v>
      </c>
      <c r="H562" s="9">
        <v>1E-3</v>
      </c>
      <c r="I562" s="9">
        <v>0</v>
      </c>
      <c r="J562" s="9">
        <v>0</v>
      </c>
      <c r="K562" s="9">
        <v>0.58099999999999996</v>
      </c>
      <c r="L562" s="9">
        <v>6.0000000000000001E-3</v>
      </c>
      <c r="M562" s="9">
        <v>7.3999999999999996E-2</v>
      </c>
      <c r="O562" s="9">
        <v>2.7E-2</v>
      </c>
      <c r="P562" s="9">
        <v>8.8999999999999996E-2</v>
      </c>
      <c r="Q562" s="9">
        <v>98.872</v>
      </c>
      <c r="R562" s="9">
        <v>5.3999999999999999E-2</v>
      </c>
      <c r="S562" s="9">
        <v>0.17799999999999999</v>
      </c>
      <c r="T562" s="9">
        <v>1.9E-2</v>
      </c>
      <c r="W562" s="9">
        <v>0</v>
      </c>
      <c r="X562" s="31">
        <f>SUM(Tabela2[[#This Row],[K2O   ]:[In2O3]])</f>
        <v>99.908000000000001</v>
      </c>
      <c r="Y562" s="28"/>
      <c r="AA562" s="9">
        <v>7.8164977365542882E-4</v>
      </c>
      <c r="AB562" s="9">
        <v>8.8279804068017978E-5</v>
      </c>
      <c r="AC562" s="9">
        <v>0</v>
      </c>
      <c r="AD562" s="9">
        <v>0</v>
      </c>
      <c r="AE562" s="9">
        <v>0</v>
      </c>
      <c r="AF562" s="9">
        <v>3.2740244089427301E-2</v>
      </c>
      <c r="AG562" s="9">
        <v>3.8066446294217837E-4</v>
      </c>
      <c r="AH562" s="9">
        <v>4.6355943442883355E-3</v>
      </c>
      <c r="AI562" s="9">
        <v>0</v>
      </c>
      <c r="AJ562" s="9">
        <v>0</v>
      </c>
      <c r="AK562" s="9">
        <v>9.8614168656587019E-4</v>
      </c>
      <c r="AL562" s="9">
        <v>3.0138088632812214E-3</v>
      </c>
      <c r="AM562" s="9">
        <v>2.9525776920950415</v>
      </c>
      <c r="AN562" s="9">
        <v>1.502426639902928E-3</v>
      </c>
      <c r="AO562" s="9">
        <v>3.6257657203284084E-3</v>
      </c>
      <c r="AP562" s="9">
        <v>3.6883763738740415E-4</v>
      </c>
      <c r="AQ562" s="9">
        <v>0</v>
      </c>
      <c r="AR562" s="9">
        <v>0</v>
      </c>
      <c r="AS562" s="9">
        <f>SUM(Tabela2[[#This Row],[Mg15]:[U]])</f>
        <v>3.0007011051168884</v>
      </c>
    </row>
    <row r="563" spans="2:45" x14ac:dyDescent="0.25">
      <c r="B563" s="9" t="s">
        <v>611</v>
      </c>
      <c r="C563" s="9" t="s">
        <v>505</v>
      </c>
      <c r="G563" s="9">
        <v>0</v>
      </c>
      <c r="H563" s="9">
        <v>0</v>
      </c>
      <c r="I563" s="9">
        <v>0</v>
      </c>
      <c r="J563" s="9">
        <v>0.02</v>
      </c>
      <c r="K563" s="9">
        <v>0.621</v>
      </c>
      <c r="L563" s="9">
        <v>8.9999999999999993E-3</v>
      </c>
      <c r="M563" s="9">
        <v>0</v>
      </c>
      <c r="O563" s="9">
        <v>3.5000000000000003E-2</v>
      </c>
      <c r="P563" s="9">
        <v>0.111</v>
      </c>
      <c r="Q563" s="9">
        <v>99.006</v>
      </c>
      <c r="R563" s="9">
        <v>0</v>
      </c>
      <c r="S563" s="9">
        <v>0</v>
      </c>
      <c r="T563" s="9">
        <v>0</v>
      </c>
      <c r="W563" s="9">
        <v>0</v>
      </c>
      <c r="X563" s="31">
        <f>SUM(Tabela2[[#This Row],[K2O   ]:[In2O3]])</f>
        <v>99.802000000000007</v>
      </c>
      <c r="Y563" s="28"/>
      <c r="AA563" s="9">
        <v>0</v>
      </c>
      <c r="AB563" s="9">
        <v>0</v>
      </c>
      <c r="AC563" s="9">
        <v>0</v>
      </c>
      <c r="AD563" s="9">
        <v>0</v>
      </c>
      <c r="AE563" s="9">
        <v>1.305877303056242E-3</v>
      </c>
      <c r="AF563" s="9">
        <v>3.500813461382761E-2</v>
      </c>
      <c r="AG563" s="9">
        <v>5.712223395732233E-4</v>
      </c>
      <c r="AH563" s="9">
        <v>0</v>
      </c>
      <c r="AI563" s="9">
        <v>0</v>
      </c>
      <c r="AJ563" s="9">
        <v>0</v>
      </c>
      <c r="AK563" s="9">
        <v>1.2788369841445649E-3</v>
      </c>
      <c r="AL563" s="9">
        <v>3.7602807159554863E-3</v>
      </c>
      <c r="AM563" s="9">
        <v>2.9577476583600046</v>
      </c>
      <c r="AN563" s="9">
        <v>0</v>
      </c>
      <c r="AO563" s="9">
        <v>0</v>
      </c>
      <c r="AP563" s="9">
        <v>0</v>
      </c>
      <c r="AQ563" s="9">
        <v>0</v>
      </c>
      <c r="AR563" s="9">
        <v>0</v>
      </c>
      <c r="AS563" s="9">
        <f>SUM(Tabela2[[#This Row],[Mg15]:[U]])</f>
        <v>2.9996720103165617</v>
      </c>
    </row>
    <row r="564" spans="2:45" x14ac:dyDescent="0.25">
      <c r="B564" s="9" t="s">
        <v>612</v>
      </c>
      <c r="C564" s="9" t="s">
        <v>505</v>
      </c>
      <c r="G564" s="9">
        <v>0</v>
      </c>
      <c r="H564" s="9">
        <v>0</v>
      </c>
      <c r="I564" s="9">
        <v>0</v>
      </c>
      <c r="J564" s="9">
        <v>0</v>
      </c>
      <c r="K564" s="9">
        <v>0.54100000000000004</v>
      </c>
      <c r="L564" s="9">
        <v>0</v>
      </c>
      <c r="M564" s="9">
        <v>0</v>
      </c>
      <c r="O564" s="9">
        <v>5.0000000000000001E-3</v>
      </c>
      <c r="P564" s="9">
        <v>9.4E-2</v>
      </c>
      <c r="Q564" s="9">
        <v>99.188999999999993</v>
      </c>
      <c r="R564" s="9">
        <v>0</v>
      </c>
      <c r="S564" s="9">
        <v>0</v>
      </c>
      <c r="T564" s="9">
        <v>0</v>
      </c>
      <c r="W564" s="9">
        <v>0</v>
      </c>
      <c r="X564" s="31">
        <f>SUM(Tabela2[[#This Row],[K2O   ]:[In2O3]])</f>
        <v>99.828999999999994</v>
      </c>
      <c r="Y564" s="28"/>
      <c r="AA564" s="9">
        <v>0</v>
      </c>
      <c r="AB564" s="9">
        <v>0</v>
      </c>
      <c r="AC564" s="9">
        <v>0</v>
      </c>
      <c r="AD564" s="9">
        <v>0</v>
      </c>
      <c r="AE564" s="9">
        <v>0</v>
      </c>
      <c r="AF564" s="9">
        <v>3.051983725427351E-2</v>
      </c>
      <c r="AG564" s="9">
        <v>0</v>
      </c>
      <c r="AH564" s="9">
        <v>0</v>
      </c>
      <c r="AI564" s="9">
        <v>0</v>
      </c>
      <c r="AJ564" s="9">
        <v>0</v>
      </c>
      <c r="AK564" s="9">
        <v>1.8282042990183271E-4</v>
      </c>
      <c r="AL564" s="9">
        <v>3.1866379253380462E-3</v>
      </c>
      <c r="AM564" s="9">
        <v>2.9653140449091522</v>
      </c>
      <c r="AN564" s="9">
        <v>0</v>
      </c>
      <c r="AO564" s="9">
        <v>0</v>
      </c>
      <c r="AP564" s="9">
        <v>0</v>
      </c>
      <c r="AQ564" s="9">
        <v>0</v>
      </c>
      <c r="AR564" s="9">
        <v>0</v>
      </c>
      <c r="AS564" s="9">
        <f>SUM(Tabela2[[#This Row],[Mg15]:[U]])</f>
        <v>2.9992033405186658</v>
      </c>
    </row>
    <row r="565" spans="2:45" x14ac:dyDescent="0.25">
      <c r="B565" s="9" t="s">
        <v>613</v>
      </c>
      <c r="C565" s="9" t="s">
        <v>505</v>
      </c>
      <c r="G565" s="9">
        <v>8.0000000000000002E-3</v>
      </c>
      <c r="H565" s="9">
        <v>0</v>
      </c>
      <c r="I565" s="9">
        <v>0.23400000000000001</v>
      </c>
      <c r="J565" s="9">
        <v>0</v>
      </c>
      <c r="K565" s="9">
        <v>0.38400000000000001</v>
      </c>
      <c r="L565" s="9">
        <v>0</v>
      </c>
      <c r="M565" s="9">
        <v>3.7999999999999999E-2</v>
      </c>
      <c r="O565" s="9">
        <v>0</v>
      </c>
      <c r="P565" s="9">
        <v>2.5999999999999999E-2</v>
      </c>
      <c r="Q565" s="9">
        <v>100.494</v>
      </c>
      <c r="R565" s="9">
        <v>0</v>
      </c>
      <c r="S565" s="9">
        <v>0.20399999999999999</v>
      </c>
      <c r="T565" s="9">
        <v>0</v>
      </c>
      <c r="W565" s="9">
        <v>0</v>
      </c>
      <c r="X565" s="31">
        <f>SUM(Tabela2[[#This Row],[K2O   ]:[In2O3]])</f>
        <v>101.38799999999999</v>
      </c>
      <c r="Y565" s="28"/>
      <c r="AA565" s="9">
        <v>8.6458090865293566E-4</v>
      </c>
      <c r="AB565" s="9">
        <v>0</v>
      </c>
      <c r="AC565" s="9">
        <v>0</v>
      </c>
      <c r="AD565" s="9">
        <v>1.8175907445072487E-2</v>
      </c>
      <c r="AE565" s="9">
        <v>0</v>
      </c>
      <c r="AF565" s="9">
        <v>2.0942980714976207E-2</v>
      </c>
      <c r="AG565" s="9">
        <v>0</v>
      </c>
      <c r="AH565" s="9">
        <v>2.3038743476162245E-3</v>
      </c>
      <c r="AI565" s="9">
        <v>0</v>
      </c>
      <c r="AJ565" s="9">
        <v>0</v>
      </c>
      <c r="AK565" s="9">
        <v>0</v>
      </c>
      <c r="AL565" s="9">
        <v>8.5211956113132948E-4</v>
      </c>
      <c r="AM565" s="9">
        <v>2.9622925435668557</v>
      </c>
      <c r="AN565" s="9">
        <v>0</v>
      </c>
      <c r="AO565" s="9">
        <v>4.0217159328663366E-3</v>
      </c>
      <c r="AP565" s="9">
        <v>0</v>
      </c>
      <c r="AQ565" s="9">
        <v>0</v>
      </c>
      <c r="AR565" s="9">
        <v>0</v>
      </c>
      <c r="AS565" s="9">
        <f>SUM(Tabela2[[#This Row],[Mg15]:[U]])</f>
        <v>3.0094537224771711</v>
      </c>
    </row>
    <row r="566" spans="2:45" x14ac:dyDescent="0.25">
      <c r="B566" s="9" t="s">
        <v>614</v>
      </c>
      <c r="C566" s="9" t="s">
        <v>505</v>
      </c>
      <c r="G566" s="9">
        <v>0</v>
      </c>
      <c r="H566" s="9">
        <v>0</v>
      </c>
      <c r="I566" s="9">
        <v>0.252</v>
      </c>
      <c r="J566" s="9">
        <v>6.0000000000000001E-3</v>
      </c>
      <c r="K566" s="9">
        <v>0.38200000000000001</v>
      </c>
      <c r="L566" s="9">
        <v>5.0000000000000001E-3</v>
      </c>
      <c r="M566" s="9">
        <v>7.0999999999999994E-2</v>
      </c>
      <c r="O566" s="9">
        <v>3.4000000000000002E-2</v>
      </c>
      <c r="P566" s="9">
        <v>0</v>
      </c>
      <c r="Q566" s="9">
        <v>100.623</v>
      </c>
      <c r="R566" s="9">
        <v>0</v>
      </c>
      <c r="S566" s="9">
        <v>0.153</v>
      </c>
      <c r="T566" s="9">
        <v>0</v>
      </c>
      <c r="W566" s="9">
        <v>0</v>
      </c>
      <c r="X566" s="31">
        <f>SUM(Tabela2[[#This Row],[K2O   ]:[In2O3]])</f>
        <v>101.52600000000001</v>
      </c>
      <c r="Y566" s="28"/>
      <c r="AA566" s="9">
        <v>0</v>
      </c>
      <c r="AB566" s="9">
        <v>0</v>
      </c>
      <c r="AC566" s="9">
        <v>0</v>
      </c>
      <c r="AD566" s="9">
        <v>1.9546661863061088E-2</v>
      </c>
      <c r="AE566" s="9">
        <v>3.7848209674516675E-4</v>
      </c>
      <c r="AF566" s="9">
        <v>2.080474732557196E-2</v>
      </c>
      <c r="AG566" s="9">
        <v>3.065874626445894E-4</v>
      </c>
      <c r="AH566" s="9">
        <v>4.2985833832611814E-3</v>
      </c>
      <c r="AI566" s="9">
        <v>0</v>
      </c>
      <c r="AJ566" s="9">
        <v>0</v>
      </c>
      <c r="AK566" s="9">
        <v>1.2001838347243594E-3</v>
      </c>
      <c r="AL566" s="9">
        <v>0</v>
      </c>
      <c r="AM566" s="9">
        <v>2.9618702085381927</v>
      </c>
      <c r="AN566" s="9">
        <v>0</v>
      </c>
      <c r="AO566" s="9">
        <v>3.0120658995753963E-3</v>
      </c>
      <c r="AP566" s="9">
        <v>0</v>
      </c>
      <c r="AQ566" s="9">
        <v>0</v>
      </c>
      <c r="AR566" s="9">
        <v>0</v>
      </c>
      <c r="AS566" s="9">
        <f>SUM(Tabela2[[#This Row],[Mg15]:[U]])</f>
        <v>3.0114175204037767</v>
      </c>
    </row>
    <row r="567" spans="2:45" x14ac:dyDescent="0.25">
      <c r="B567" s="9" t="s">
        <v>615</v>
      </c>
      <c r="C567" s="9" t="s">
        <v>505</v>
      </c>
      <c r="G567" s="9">
        <v>2.3E-2</v>
      </c>
      <c r="H567" s="9">
        <v>0</v>
      </c>
      <c r="I567" s="9">
        <v>0.193</v>
      </c>
      <c r="J567" s="9">
        <v>0</v>
      </c>
      <c r="K567" s="9">
        <v>0.38200000000000001</v>
      </c>
      <c r="L567" s="9">
        <v>0</v>
      </c>
      <c r="M567" s="9">
        <v>5.0999999999999997E-2</v>
      </c>
      <c r="O567" s="9">
        <v>3.2000000000000001E-2</v>
      </c>
      <c r="P567" s="9">
        <v>4.8000000000000001E-2</v>
      </c>
      <c r="Q567" s="9">
        <v>100.833</v>
      </c>
      <c r="R567" s="9">
        <v>0</v>
      </c>
      <c r="S567" s="9">
        <v>0</v>
      </c>
      <c r="T567" s="9">
        <v>0</v>
      </c>
      <c r="W567" s="9">
        <v>0</v>
      </c>
      <c r="X567" s="31">
        <f>SUM(Tabela2[[#This Row],[K2O   ]:[In2O3]])</f>
        <v>101.562</v>
      </c>
      <c r="Y567" s="28"/>
      <c r="AA567" s="9">
        <v>2.4804559179104173E-3</v>
      </c>
      <c r="AB567" s="9">
        <v>0</v>
      </c>
      <c r="AC567" s="9">
        <v>0</v>
      </c>
      <c r="AD567" s="9">
        <v>1.4959792751571875E-2</v>
      </c>
      <c r="AE567" s="9">
        <v>0</v>
      </c>
      <c r="AF567" s="9">
        <v>2.0790199376938805E-2</v>
      </c>
      <c r="AG567" s="9">
        <v>0</v>
      </c>
      <c r="AH567" s="9">
        <v>3.0855557060084078E-3</v>
      </c>
      <c r="AI567" s="9">
        <v>0</v>
      </c>
      <c r="AJ567" s="9">
        <v>0</v>
      </c>
      <c r="AK567" s="9">
        <v>1.1287949110245536E-3</v>
      </c>
      <c r="AL567" s="9">
        <v>1.5698438187017251E-3</v>
      </c>
      <c r="AM567" s="9">
        <v>2.9658557987509142</v>
      </c>
      <c r="AN567" s="9">
        <v>0</v>
      </c>
      <c r="AO567" s="9">
        <v>0</v>
      </c>
      <c r="AP567" s="9">
        <v>0</v>
      </c>
      <c r="AQ567" s="9">
        <v>0</v>
      </c>
      <c r="AR567" s="9">
        <v>0</v>
      </c>
      <c r="AS567" s="9">
        <f>SUM(Tabela2[[#This Row],[Mg15]:[U]])</f>
        <v>3.0098704412330699</v>
      </c>
    </row>
    <row r="568" spans="2:45" x14ac:dyDescent="0.25">
      <c r="B568" s="9" t="s">
        <v>616</v>
      </c>
      <c r="C568" s="9" t="s">
        <v>505</v>
      </c>
      <c r="G568" s="9">
        <v>0</v>
      </c>
      <c r="H568" s="9">
        <v>0</v>
      </c>
      <c r="I568" s="9">
        <v>0.22600000000000001</v>
      </c>
      <c r="J568" s="9">
        <v>0</v>
      </c>
      <c r="K568" s="9">
        <v>0.41499999999999998</v>
      </c>
      <c r="L568" s="9">
        <v>8.9999999999999993E-3</v>
      </c>
      <c r="M568" s="9">
        <v>1.4999999999999999E-2</v>
      </c>
      <c r="O568" s="9">
        <v>7.1999999999999995E-2</v>
      </c>
      <c r="P568" s="9">
        <v>0</v>
      </c>
      <c r="Q568" s="9">
        <v>100.426</v>
      </c>
      <c r="R568" s="9">
        <v>0</v>
      </c>
      <c r="S568" s="9">
        <v>2.1000000000000001E-2</v>
      </c>
      <c r="T568" s="9">
        <v>0</v>
      </c>
      <c r="W568" s="9">
        <v>1.2999999999999999E-2</v>
      </c>
      <c r="X568" s="31">
        <f>SUM(Tabela2[[#This Row],[K2O   ]:[In2O3]])</f>
        <v>101.197</v>
      </c>
      <c r="Y568" s="28"/>
      <c r="AA568" s="9">
        <v>0</v>
      </c>
      <c r="AB568" s="9">
        <v>0</v>
      </c>
      <c r="AC568" s="9">
        <v>0</v>
      </c>
      <c r="AD568" s="9">
        <v>1.7580693585180211E-2</v>
      </c>
      <c r="AE568" s="9">
        <v>0</v>
      </c>
      <c r="AF568" s="9">
        <v>2.2667450997402E-2</v>
      </c>
      <c r="AG568" s="9">
        <v>5.5345511099165218E-4</v>
      </c>
      <c r="AH568" s="9">
        <v>9.1078060122383063E-4</v>
      </c>
      <c r="AI568" s="9">
        <v>0</v>
      </c>
      <c r="AJ568" s="9">
        <v>0</v>
      </c>
      <c r="AK568" s="9">
        <v>2.5489238352603069E-3</v>
      </c>
      <c r="AL568" s="9">
        <v>0</v>
      </c>
      <c r="AM568" s="9">
        <v>2.9647428883921783</v>
      </c>
      <c r="AN568" s="9">
        <v>0</v>
      </c>
      <c r="AO568" s="9">
        <v>4.1461770116890591E-4</v>
      </c>
      <c r="AP568" s="9">
        <v>0</v>
      </c>
      <c r="AQ568" s="9">
        <v>0</v>
      </c>
      <c r="AR568" s="9">
        <v>0</v>
      </c>
      <c r="AS568" s="9">
        <f>SUM(Tabela2[[#This Row],[Mg15]:[U]])</f>
        <v>3.0094188102234054</v>
      </c>
    </row>
    <row r="569" spans="2:45" x14ac:dyDescent="0.25">
      <c r="B569" s="9" t="s">
        <v>617</v>
      </c>
      <c r="C569" s="9" t="s">
        <v>505</v>
      </c>
      <c r="G569" s="9">
        <v>0</v>
      </c>
      <c r="H569" s="9">
        <v>0</v>
      </c>
      <c r="I569" s="9">
        <v>0.20899999999999999</v>
      </c>
      <c r="J569" s="9">
        <v>0</v>
      </c>
      <c r="K569" s="9">
        <v>0.40300000000000002</v>
      </c>
      <c r="L569" s="9">
        <v>1.9E-2</v>
      </c>
      <c r="M569" s="9">
        <v>0</v>
      </c>
      <c r="O569" s="9">
        <v>3.4000000000000002E-2</v>
      </c>
      <c r="P569" s="9">
        <v>0.114</v>
      </c>
      <c r="Q569" s="9">
        <v>100.06699999999999</v>
      </c>
      <c r="R569" s="9">
        <v>0</v>
      </c>
      <c r="S569" s="9">
        <v>0</v>
      </c>
      <c r="T569" s="9">
        <v>0</v>
      </c>
      <c r="W569" s="9">
        <v>7.0000000000000001E-3</v>
      </c>
      <c r="X569" s="31">
        <f>SUM(Tabela2[[#This Row],[K2O   ]:[In2O3]])</f>
        <v>100.85299999999999</v>
      </c>
      <c r="Y569" s="28"/>
      <c r="AA569" s="9">
        <v>0</v>
      </c>
      <c r="AB569" s="9">
        <v>0</v>
      </c>
      <c r="AC569" s="9">
        <v>0</v>
      </c>
      <c r="AD569" s="9">
        <v>1.6307403711133914E-2</v>
      </c>
      <c r="AE569" s="9">
        <v>0</v>
      </c>
      <c r="AF569" s="9">
        <v>2.2078552965836353E-2</v>
      </c>
      <c r="AG569" s="9">
        <v>1.1719375377082272E-3</v>
      </c>
      <c r="AH569" s="9">
        <v>0</v>
      </c>
      <c r="AI569" s="9">
        <v>0</v>
      </c>
      <c r="AJ569" s="9">
        <v>0</v>
      </c>
      <c r="AK569" s="9">
        <v>1.2072973581772357E-3</v>
      </c>
      <c r="AL569" s="9">
        <v>3.7531016750301182E-3</v>
      </c>
      <c r="AM569" s="9">
        <v>2.9632831019577783</v>
      </c>
      <c r="AN569" s="9">
        <v>0</v>
      </c>
      <c r="AO569" s="9">
        <v>0</v>
      </c>
      <c r="AP569" s="9">
        <v>0</v>
      </c>
      <c r="AQ569" s="9">
        <v>0</v>
      </c>
      <c r="AR569" s="9">
        <v>0</v>
      </c>
      <c r="AS569" s="9">
        <f>SUM(Tabela2[[#This Row],[Mg15]:[U]])</f>
        <v>3.0078013952056644</v>
      </c>
    </row>
    <row r="570" spans="2:45" x14ac:dyDescent="0.25">
      <c r="B570" s="9" t="s">
        <v>618</v>
      </c>
      <c r="C570" s="9" t="s">
        <v>505</v>
      </c>
      <c r="G570" s="9">
        <v>0</v>
      </c>
      <c r="H570" s="9">
        <v>0</v>
      </c>
      <c r="I570" s="9">
        <v>0.21199999999999999</v>
      </c>
      <c r="J570" s="9">
        <v>1.7000000000000001E-2</v>
      </c>
      <c r="K570" s="9">
        <v>0.37</v>
      </c>
      <c r="L570" s="9">
        <v>0</v>
      </c>
      <c r="M570" s="9">
        <v>1.7999999999999999E-2</v>
      </c>
      <c r="O570" s="9">
        <v>0</v>
      </c>
      <c r="P570" s="9">
        <v>9.0999999999999998E-2</v>
      </c>
      <c r="Q570" s="9">
        <v>100.646</v>
      </c>
      <c r="R570" s="9">
        <v>0</v>
      </c>
      <c r="S570" s="9">
        <v>7.3999999999999996E-2</v>
      </c>
      <c r="T570" s="9">
        <v>0</v>
      </c>
      <c r="W570" s="9">
        <v>1.9E-2</v>
      </c>
      <c r="X570" s="31">
        <f>SUM(Tabela2[[#This Row],[K2O   ]:[In2O3]])</f>
        <v>101.447</v>
      </c>
      <c r="Y570" s="28"/>
      <c r="AA570" s="9">
        <v>0</v>
      </c>
      <c r="AB570" s="9">
        <v>0</v>
      </c>
      <c r="AC570" s="9">
        <v>0</v>
      </c>
      <c r="AD570" s="9">
        <v>1.6616056665416237E-2</v>
      </c>
      <c r="AE570" s="9">
        <v>1.0835851790267869E-3</v>
      </c>
      <c r="AF570" s="9">
        <v>2.0362019595548935E-2</v>
      </c>
      <c r="AG570" s="9">
        <v>0</v>
      </c>
      <c r="AH570" s="9">
        <v>1.1011831471171652E-3</v>
      </c>
      <c r="AI570" s="9">
        <v>0</v>
      </c>
      <c r="AJ570" s="9">
        <v>0</v>
      </c>
      <c r="AK570" s="9">
        <v>0</v>
      </c>
      <c r="AL570" s="9">
        <v>3.0094036121597087E-3</v>
      </c>
      <c r="AM570" s="9">
        <v>2.964364845104082</v>
      </c>
      <c r="AN570" s="9">
        <v>0</v>
      </c>
      <c r="AO570" s="9">
        <v>1.472057595706426E-3</v>
      </c>
      <c r="AP570" s="9">
        <v>0</v>
      </c>
      <c r="AQ570" s="9">
        <v>0</v>
      </c>
      <c r="AR570" s="9">
        <v>0</v>
      </c>
      <c r="AS570" s="9">
        <f>SUM(Tabela2[[#This Row],[Mg15]:[U]])</f>
        <v>3.0080091508990576</v>
      </c>
    </row>
    <row r="571" spans="2:45" x14ac:dyDescent="0.25">
      <c r="B571" s="9" t="s">
        <v>619</v>
      </c>
      <c r="C571" s="9" t="s">
        <v>505</v>
      </c>
      <c r="G571" s="9">
        <v>8.0000000000000002E-3</v>
      </c>
      <c r="H571" s="9">
        <v>0</v>
      </c>
      <c r="I571" s="9">
        <v>0.21199999999999999</v>
      </c>
      <c r="J571" s="9">
        <v>0</v>
      </c>
      <c r="K571" s="9">
        <v>0.40699999999999997</v>
      </c>
      <c r="L571" s="9">
        <v>0</v>
      </c>
      <c r="M571" s="9">
        <v>3.0000000000000001E-3</v>
      </c>
      <c r="O571" s="9">
        <v>5.5E-2</v>
      </c>
      <c r="P571" s="9">
        <v>7.6999999999999999E-2</v>
      </c>
      <c r="Q571" s="9">
        <v>100.848</v>
      </c>
      <c r="R571" s="9">
        <v>0</v>
      </c>
      <c r="S571" s="9">
        <v>0</v>
      </c>
      <c r="T571" s="9">
        <v>0</v>
      </c>
      <c r="W571" s="9">
        <v>0</v>
      </c>
      <c r="X571" s="31">
        <f>SUM(Tabela2[[#This Row],[K2O   ]:[In2O3]])</f>
        <v>101.61</v>
      </c>
      <c r="Y571" s="28"/>
      <c r="AA571" s="9">
        <v>8.7047851673712926E-4</v>
      </c>
      <c r="AB571" s="9">
        <v>0</v>
      </c>
      <c r="AC571" s="9">
        <v>0</v>
      </c>
      <c r="AD571" s="9">
        <v>1.6579389018472123E-2</v>
      </c>
      <c r="AE571" s="9">
        <v>0</v>
      </c>
      <c r="AF571" s="9">
        <v>2.2348794058755186E-2</v>
      </c>
      <c r="AG571" s="9">
        <v>0</v>
      </c>
      <c r="AH571" s="9">
        <v>1.8312551672423297E-4</v>
      </c>
      <c r="AI571" s="9">
        <v>0</v>
      </c>
      <c r="AJ571" s="9">
        <v>0</v>
      </c>
      <c r="AK571" s="9">
        <v>1.9574566234382938E-3</v>
      </c>
      <c r="AL571" s="9">
        <v>2.5407991070460099E-3</v>
      </c>
      <c r="AM571" s="9">
        <v>2.9637012539080319</v>
      </c>
      <c r="AN571" s="9">
        <v>0</v>
      </c>
      <c r="AO571" s="9">
        <v>0</v>
      </c>
      <c r="AP571" s="9">
        <v>0</v>
      </c>
      <c r="AQ571" s="9">
        <v>0</v>
      </c>
      <c r="AR571" s="9">
        <v>0</v>
      </c>
      <c r="AS571" s="9">
        <f>SUM(Tabela2[[#This Row],[Mg15]:[U]])</f>
        <v>3.0081812967492048</v>
      </c>
    </row>
    <row r="572" spans="2:45" x14ac:dyDescent="0.25">
      <c r="B572" s="9" t="s">
        <v>620</v>
      </c>
      <c r="C572" s="9" t="s">
        <v>505</v>
      </c>
      <c r="G572" s="9">
        <v>8.0000000000000002E-3</v>
      </c>
      <c r="H572" s="9">
        <v>0</v>
      </c>
      <c r="I572" s="9">
        <v>0.17599999999999999</v>
      </c>
      <c r="J572" s="9">
        <v>0</v>
      </c>
      <c r="K572" s="9">
        <v>0.40200000000000002</v>
      </c>
      <c r="L572" s="9">
        <v>0</v>
      </c>
      <c r="M572" s="9">
        <v>0</v>
      </c>
      <c r="O572" s="9">
        <v>3.1E-2</v>
      </c>
      <c r="P572" s="9">
        <v>0.02</v>
      </c>
      <c r="Q572" s="9">
        <v>101.9</v>
      </c>
      <c r="R572" s="9">
        <v>0</v>
      </c>
      <c r="S572" s="9">
        <v>8.3000000000000004E-2</v>
      </c>
      <c r="T572" s="9">
        <v>0</v>
      </c>
      <c r="W572" s="9">
        <v>0</v>
      </c>
      <c r="X572" s="31">
        <f>SUM(Tabela2[[#This Row],[K2O   ]:[In2O3]])</f>
        <v>102.62</v>
      </c>
      <c r="Y572" s="28"/>
      <c r="AA572" s="9">
        <v>8.7088683418631689E-4</v>
      </c>
      <c r="AB572" s="9">
        <v>0</v>
      </c>
      <c r="AC572" s="9">
        <v>0</v>
      </c>
      <c r="AD572" s="9">
        <v>1.3770477394371667E-2</v>
      </c>
      <c r="AE572" s="9">
        <v>0</v>
      </c>
      <c r="AF572" s="9">
        <v>2.2084593265438955E-2</v>
      </c>
      <c r="AG572" s="9">
        <v>0</v>
      </c>
      <c r="AH572" s="9">
        <v>0</v>
      </c>
      <c r="AI572" s="9">
        <v>0</v>
      </c>
      <c r="AJ572" s="9">
        <v>0</v>
      </c>
      <c r="AK572" s="9">
        <v>1.1038112578527967E-3</v>
      </c>
      <c r="AL572" s="9">
        <v>6.6025738332142119E-4</v>
      </c>
      <c r="AM572" s="9">
        <v>2.9666053155866483</v>
      </c>
      <c r="AN572" s="9">
        <v>0</v>
      </c>
      <c r="AO572" s="9">
        <v>1.6482208373031822E-3</v>
      </c>
      <c r="AP572" s="9">
        <v>0</v>
      </c>
      <c r="AQ572" s="9">
        <v>0</v>
      </c>
      <c r="AR572" s="9">
        <v>0</v>
      </c>
      <c r="AS572" s="9">
        <f>SUM(Tabela2[[#This Row],[Mg15]:[U]])</f>
        <v>3.0067435625591226</v>
      </c>
    </row>
    <row r="573" spans="2:45" x14ac:dyDescent="0.25">
      <c r="B573" s="6" t="s">
        <v>621</v>
      </c>
      <c r="C573" s="6" t="s">
        <v>505</v>
      </c>
      <c r="D573" s="8"/>
      <c r="E573" s="8"/>
      <c r="F573" s="8"/>
      <c r="G573" s="8">
        <v>0.01</v>
      </c>
      <c r="H573" s="8">
        <v>0</v>
      </c>
      <c r="I573" s="8">
        <v>1.9E-2</v>
      </c>
      <c r="J573" s="8">
        <v>1.7999999999999999E-2</v>
      </c>
      <c r="K573" s="8">
        <v>0.48199999999999998</v>
      </c>
      <c r="L573" s="8">
        <v>0</v>
      </c>
      <c r="M573" s="8">
        <v>5.2999999999999999E-2</v>
      </c>
      <c r="N573" s="8"/>
      <c r="O573" s="8">
        <v>6.0000000000000001E-3</v>
      </c>
      <c r="P573" s="8">
        <v>0.14199999999999999</v>
      </c>
      <c r="Q573" s="8">
        <v>99.117999999999995</v>
      </c>
      <c r="R573" s="8">
        <v>0</v>
      </c>
      <c r="S573" s="8">
        <v>0.17399999999999999</v>
      </c>
      <c r="T573" s="8">
        <v>2.4E-2</v>
      </c>
      <c r="U573" s="8"/>
      <c r="V573" s="8"/>
      <c r="W573" s="8">
        <v>7.0000000000000007E-2</v>
      </c>
      <c r="X573" s="31">
        <f>SUM(Tabela2[[#This Row],[K2O   ]:[In2O3]])</f>
        <v>100.116</v>
      </c>
      <c r="Y573" s="8"/>
      <c r="Z573" s="8"/>
      <c r="AA573" s="8">
        <v>3.7192825221147566E-4</v>
      </c>
      <c r="AB573" s="8">
        <v>0</v>
      </c>
      <c r="AC573" s="8">
        <v>0</v>
      </c>
      <c r="AD573" s="8">
        <v>5.0789900373450221E-4</v>
      </c>
      <c r="AE573" s="8">
        <v>3.9130761208739913E-4</v>
      </c>
      <c r="AF573" s="8">
        <v>9.0468589976489561E-3</v>
      </c>
      <c r="AG573" s="8">
        <v>0</v>
      </c>
      <c r="AH573" s="8">
        <v>1.105845810622549E-3</v>
      </c>
      <c r="AI573" s="8">
        <v>0</v>
      </c>
      <c r="AJ573" s="8">
        <v>0</v>
      </c>
      <c r="AK573" s="8">
        <v>7.2991419031699631E-5</v>
      </c>
      <c r="AL573" s="8">
        <v>1.6016183881866278E-3</v>
      </c>
      <c r="AM573" s="8">
        <v>0.98588338604680192</v>
      </c>
      <c r="AN573" s="8">
        <v>0</v>
      </c>
      <c r="AO573" s="8">
        <v>1.1805217349237416E-3</v>
      </c>
      <c r="AP573" s="8">
        <v>1.5518076018635962E-4</v>
      </c>
      <c r="AQ573" s="8">
        <v>0</v>
      </c>
      <c r="AR573" s="8">
        <v>0</v>
      </c>
      <c r="AS573" s="8">
        <f>SUM(Tabela2[[#This Row],[Mg15]:[U]])</f>
        <v>1.0003175380254352</v>
      </c>
    </row>
    <row r="574" spans="2:45" x14ac:dyDescent="0.25">
      <c r="B574" s="6" t="s">
        <v>622</v>
      </c>
      <c r="C574" s="6" t="s">
        <v>505</v>
      </c>
      <c r="D574" s="8"/>
      <c r="E574" s="8"/>
      <c r="F574" s="8"/>
      <c r="G574" s="8">
        <v>8.9999999999999993E-3</v>
      </c>
      <c r="H574" s="8">
        <v>0</v>
      </c>
      <c r="I574" s="8">
        <v>1.6E-2</v>
      </c>
      <c r="J574" s="8">
        <v>1.2999999999999999E-2</v>
      </c>
      <c r="K574" s="8">
        <v>0.29399999999999998</v>
      </c>
      <c r="L574" s="8">
        <v>3.4000000000000002E-2</v>
      </c>
      <c r="M574" s="8">
        <v>9.5000000000000001E-2</v>
      </c>
      <c r="N574" s="8"/>
      <c r="O574" s="8">
        <v>3.5999999999999997E-2</v>
      </c>
      <c r="P574" s="8">
        <v>2.9000000000000001E-2</v>
      </c>
      <c r="Q574" s="8">
        <v>98.731999999999999</v>
      </c>
      <c r="R574" s="8">
        <v>5.0000000000000001E-3</v>
      </c>
      <c r="S574" s="8">
        <v>0</v>
      </c>
      <c r="T574" s="8">
        <v>8.1000000000000003E-2</v>
      </c>
      <c r="U574" s="8"/>
      <c r="V574" s="8"/>
      <c r="W574" s="8">
        <v>8.3000000000000004E-2</v>
      </c>
      <c r="X574" s="31">
        <f>SUM(Tabela2[[#This Row],[K2O   ]:[In2O3]])</f>
        <v>99.426999999999992</v>
      </c>
      <c r="Y574" s="8"/>
      <c r="Z574" s="8"/>
      <c r="AA574" s="8">
        <v>3.3770859228295227E-4</v>
      </c>
      <c r="AB574" s="8">
        <v>0</v>
      </c>
      <c r="AC574" s="8">
        <v>0</v>
      </c>
      <c r="AD574" s="8">
        <v>4.315033526854438E-4</v>
      </c>
      <c r="AE574" s="8">
        <v>2.8512124273547663E-4</v>
      </c>
      <c r="AF574" s="8">
        <v>5.5672220746438997E-3</v>
      </c>
      <c r="AG574" s="8">
        <v>7.2486217234777434E-4</v>
      </c>
      <c r="AH574" s="8">
        <v>1.9997824120937552E-3</v>
      </c>
      <c r="AI574" s="8">
        <v>0</v>
      </c>
      <c r="AJ574" s="8">
        <v>0</v>
      </c>
      <c r="AK574" s="8">
        <v>4.4183843206968256E-4</v>
      </c>
      <c r="AL574" s="8">
        <v>3.2999634644087115E-4</v>
      </c>
      <c r="AM574" s="8">
        <v>0.99076666052386253</v>
      </c>
      <c r="AN574" s="8">
        <v>4.674713019308627E-5</v>
      </c>
      <c r="AO574" s="8">
        <v>0</v>
      </c>
      <c r="AP574" s="8">
        <v>5.2838695124997174E-4</v>
      </c>
      <c r="AQ574" s="8">
        <v>0</v>
      </c>
      <c r="AR574" s="8">
        <v>0</v>
      </c>
      <c r="AS574" s="8">
        <f>SUM(Tabela2[[#This Row],[Mg15]:[U]])</f>
        <v>1.0014598292306054</v>
      </c>
    </row>
    <row r="575" spans="2:45" x14ac:dyDescent="0.25">
      <c r="B575" s="6" t="s">
        <v>623</v>
      </c>
      <c r="C575" s="6" t="s">
        <v>505</v>
      </c>
      <c r="D575" s="8"/>
      <c r="E575" s="8"/>
      <c r="F575" s="8"/>
      <c r="G575" s="8">
        <v>1.0999999999999999E-2</v>
      </c>
      <c r="H575" s="8">
        <v>0</v>
      </c>
      <c r="I575" s="8">
        <v>1.4999999999999999E-2</v>
      </c>
      <c r="J575" s="8">
        <v>0</v>
      </c>
      <c r="K575" s="8">
        <v>1.05</v>
      </c>
      <c r="L575" s="8">
        <v>0</v>
      </c>
      <c r="M575" s="8">
        <v>0.14599999999999999</v>
      </c>
      <c r="N575" s="8"/>
      <c r="O575" s="8">
        <v>4.1000000000000002E-2</v>
      </c>
      <c r="P575" s="8">
        <v>0.28999999999999998</v>
      </c>
      <c r="Q575" s="8">
        <v>98.302999999999997</v>
      </c>
      <c r="R575" s="8">
        <v>0</v>
      </c>
      <c r="S575" s="8">
        <v>0.254</v>
      </c>
      <c r="T575" s="8">
        <v>0.01</v>
      </c>
      <c r="U575" s="8"/>
      <c r="V575" s="8"/>
      <c r="W575" s="8">
        <v>7.9000000000000001E-2</v>
      </c>
      <c r="X575" s="31">
        <f>SUM(Tabela2[[#This Row],[K2O   ]:[In2O3]])</f>
        <v>100.199</v>
      </c>
      <c r="Y575" s="8"/>
      <c r="Z575" s="8"/>
      <c r="AA575" s="8">
        <v>4.065793334605019E-4</v>
      </c>
      <c r="AB575" s="8">
        <v>0</v>
      </c>
      <c r="AC575" s="8">
        <v>0</v>
      </c>
      <c r="AD575" s="8">
        <v>3.9848177585862952E-4</v>
      </c>
      <c r="AE575" s="8">
        <v>0</v>
      </c>
      <c r="AF575" s="8">
        <v>1.9585448785680859E-2</v>
      </c>
      <c r="AG575" s="8">
        <v>0</v>
      </c>
      <c r="AH575" s="8">
        <v>3.0273665522342437E-3</v>
      </c>
      <c r="AI575" s="8">
        <v>0</v>
      </c>
      <c r="AJ575" s="8">
        <v>0</v>
      </c>
      <c r="AK575" s="8">
        <v>4.9567596226181266E-4</v>
      </c>
      <c r="AL575" s="8">
        <v>3.250589625645583E-3</v>
      </c>
      <c r="AM575" s="8">
        <v>0.97170230887887776</v>
      </c>
      <c r="AN575" s="8">
        <v>0</v>
      </c>
      <c r="AO575" s="8">
        <v>1.7125840734552331E-3</v>
      </c>
      <c r="AP575" s="8">
        <v>6.4256945684633266E-5</v>
      </c>
      <c r="AQ575" s="8">
        <v>0</v>
      </c>
      <c r="AR575" s="8">
        <v>0</v>
      </c>
      <c r="AS575" s="8">
        <f>SUM(Tabela2[[#This Row],[Mg15]:[U]])</f>
        <v>1.0006432919331592</v>
      </c>
    </row>
    <row r="576" spans="2:45" x14ac:dyDescent="0.25">
      <c r="B576" s="6" t="s">
        <v>624</v>
      </c>
      <c r="C576" s="6" t="s">
        <v>505</v>
      </c>
      <c r="D576" s="8"/>
      <c r="E576" s="8"/>
      <c r="F576" s="8"/>
      <c r="G576" s="8">
        <v>2.5999999999999999E-2</v>
      </c>
      <c r="H576" s="8">
        <v>0.01</v>
      </c>
      <c r="I576" s="8">
        <v>3.5000000000000003E-2</v>
      </c>
      <c r="J576" s="8">
        <v>2.5000000000000001E-2</v>
      </c>
      <c r="K576" s="8">
        <v>0.754</v>
      </c>
      <c r="L576" s="8">
        <v>0</v>
      </c>
      <c r="M576" s="8">
        <v>0.191</v>
      </c>
      <c r="N576" s="8"/>
      <c r="O576" s="8">
        <v>3.9E-2</v>
      </c>
      <c r="P576" s="8">
        <v>0.57799999999999996</v>
      </c>
      <c r="Q576" s="8">
        <v>97.89</v>
      </c>
      <c r="R576" s="8">
        <v>0</v>
      </c>
      <c r="S576" s="8">
        <v>0.42599999999999999</v>
      </c>
      <c r="T576" s="8">
        <v>1.4E-2</v>
      </c>
      <c r="U576" s="8"/>
      <c r="V576" s="8"/>
      <c r="W576" s="8">
        <v>5.2999999999999999E-2</v>
      </c>
      <c r="X576" s="31">
        <f>SUM(Tabela2[[#This Row],[K2O   ]:[In2O3]])</f>
        <v>100.041</v>
      </c>
      <c r="Y576" s="8"/>
      <c r="Z576" s="8"/>
      <c r="AA576" s="8">
        <v>9.6338600149168091E-4</v>
      </c>
      <c r="AB576" s="8">
        <v>2.9293696498388353E-4</v>
      </c>
      <c r="AC576" s="8">
        <v>0</v>
      </c>
      <c r="AD576" s="8">
        <v>9.3209379875524082E-4</v>
      </c>
      <c r="AE576" s="8">
        <v>5.4144408562578617E-4</v>
      </c>
      <c r="AF576" s="8">
        <v>1.4099053011390581E-2</v>
      </c>
      <c r="AG576" s="8">
        <v>0</v>
      </c>
      <c r="AH576" s="8">
        <v>3.9702685991036876E-3</v>
      </c>
      <c r="AI576" s="8">
        <v>0</v>
      </c>
      <c r="AJ576" s="8">
        <v>0</v>
      </c>
      <c r="AK576" s="8">
        <v>4.7266449178059549E-4</v>
      </c>
      <c r="AL576" s="8">
        <v>6.4948085631518259E-3</v>
      </c>
      <c r="AM576" s="8">
        <v>0.97001658672773405</v>
      </c>
      <c r="AN576" s="8">
        <v>0</v>
      </c>
      <c r="AO576" s="8">
        <v>2.8794010089914254E-3</v>
      </c>
      <c r="AP576" s="8">
        <v>9.0182544188692194E-5</v>
      </c>
      <c r="AQ576" s="8">
        <v>0</v>
      </c>
      <c r="AR576" s="8">
        <v>0</v>
      </c>
      <c r="AS576" s="8">
        <f>SUM(Tabela2[[#This Row],[Mg15]:[U]])</f>
        <v>1.0007528257971976</v>
      </c>
    </row>
    <row r="577" spans="2:45" x14ac:dyDescent="0.25">
      <c r="B577" s="6" t="s">
        <v>625</v>
      </c>
      <c r="C577" s="6" t="s">
        <v>505</v>
      </c>
      <c r="D577" s="8"/>
      <c r="E577" s="8"/>
      <c r="F577" s="8"/>
      <c r="G577" s="8">
        <v>2.1000000000000001E-2</v>
      </c>
      <c r="H577" s="8">
        <v>2E-3</v>
      </c>
      <c r="I577" s="8">
        <v>1E-3</v>
      </c>
      <c r="J577" s="8">
        <v>0</v>
      </c>
      <c r="K577" s="8">
        <v>0.60599999999999998</v>
      </c>
      <c r="L577" s="8">
        <v>4.0000000000000001E-3</v>
      </c>
      <c r="M577" s="8">
        <v>4.2999999999999997E-2</v>
      </c>
      <c r="N577" s="8"/>
      <c r="O577" s="8">
        <v>1.6E-2</v>
      </c>
      <c r="P577" s="8">
        <v>0.13</v>
      </c>
      <c r="Q577" s="8">
        <v>99.747</v>
      </c>
      <c r="R577" s="8">
        <v>5.0999999999999997E-2</v>
      </c>
      <c r="S577" s="8">
        <v>0</v>
      </c>
      <c r="T577" s="8">
        <v>0</v>
      </c>
      <c r="U577" s="8"/>
      <c r="V577" s="8"/>
      <c r="W577" s="8">
        <v>0.05</v>
      </c>
      <c r="X577" s="31">
        <f>SUM(Tabela2[[#This Row],[K2O   ]:[In2O3]])</f>
        <v>100.67099999999999</v>
      </c>
      <c r="Y577" s="8"/>
      <c r="Z577" s="8"/>
      <c r="AA577" s="8">
        <v>7.7556518516221594E-4</v>
      </c>
      <c r="AB577" s="8">
        <v>5.8395072316431407E-5</v>
      </c>
      <c r="AC577" s="8">
        <v>0</v>
      </c>
      <c r="AD577" s="8">
        <v>2.6543830872578001E-5</v>
      </c>
      <c r="AE577" s="8">
        <v>0</v>
      </c>
      <c r="AF577" s="8">
        <v>1.129440219659212E-2</v>
      </c>
      <c r="AG577" s="8">
        <v>8.3933613418070283E-5</v>
      </c>
      <c r="AH577" s="8">
        <v>8.9089599076724044E-4</v>
      </c>
      <c r="AI577" s="8">
        <v>0</v>
      </c>
      <c r="AJ577" s="8">
        <v>0</v>
      </c>
      <c r="AK577" s="8">
        <v>1.9327709110637388E-4</v>
      </c>
      <c r="AL577" s="8">
        <v>1.4559749256656924E-3</v>
      </c>
      <c r="AM577" s="8">
        <v>0.9851734560621741</v>
      </c>
      <c r="AN577" s="8">
        <v>4.693043029582321E-4</v>
      </c>
      <c r="AO577" s="8">
        <v>0</v>
      </c>
      <c r="AP577" s="8">
        <v>0</v>
      </c>
      <c r="AQ577" s="8">
        <v>0</v>
      </c>
      <c r="AR577" s="8">
        <v>0</v>
      </c>
      <c r="AS577" s="8">
        <f>SUM(Tabela2[[#This Row],[Mg15]:[U]])</f>
        <v>1.0004217482710331</v>
      </c>
    </row>
    <row r="578" spans="2:45" x14ac:dyDescent="0.25">
      <c r="B578" s="10" t="s">
        <v>626</v>
      </c>
      <c r="C578" s="6" t="s">
        <v>505</v>
      </c>
      <c r="D578" s="12"/>
      <c r="E578" s="12"/>
      <c r="F578" s="12"/>
      <c r="G578" s="12">
        <v>1.9E-2</v>
      </c>
      <c r="H578" s="12">
        <v>0</v>
      </c>
      <c r="I578" s="12">
        <v>1.4E-2</v>
      </c>
      <c r="J578" s="12">
        <v>2.5000000000000001E-2</v>
      </c>
      <c r="K578" s="12">
        <v>0.59</v>
      </c>
      <c r="L578" s="12">
        <v>1.7000000000000001E-2</v>
      </c>
      <c r="M578" s="12">
        <v>4.1000000000000002E-2</v>
      </c>
      <c r="N578" s="12"/>
      <c r="O578" s="12">
        <v>0</v>
      </c>
      <c r="P578" s="12">
        <v>4.4999999999999998E-2</v>
      </c>
      <c r="Q578" s="12">
        <v>99.42</v>
      </c>
      <c r="R578" s="12">
        <v>3.1E-2</v>
      </c>
      <c r="S578" s="12">
        <v>0</v>
      </c>
      <c r="T578" s="12">
        <v>0</v>
      </c>
      <c r="U578" s="12"/>
      <c r="V578" s="12"/>
      <c r="W578" s="12">
        <v>6.8000000000000005E-2</v>
      </c>
      <c r="X578" s="31">
        <f>SUM(Tabela2[[#This Row],[K2O   ]:[In2O3]])</f>
        <v>100.27000000000001</v>
      </c>
      <c r="Y578" s="12"/>
      <c r="Z578" s="12"/>
      <c r="AA578" s="12">
        <v>7.0489427746940961E-4</v>
      </c>
      <c r="AB578" s="12">
        <v>0</v>
      </c>
      <c r="AC578" s="12">
        <v>0</v>
      </c>
      <c r="AD578" s="12">
        <v>3.7330431532858153E-4</v>
      </c>
      <c r="AE578" s="12">
        <v>5.4212197834372603E-4</v>
      </c>
      <c r="AF578" s="12">
        <v>1.1046228166785613E-2</v>
      </c>
      <c r="AG578" s="12">
        <v>3.5834077073209567E-4</v>
      </c>
      <c r="AH578" s="12">
        <v>8.5332364298866439E-4</v>
      </c>
      <c r="AI578" s="12">
        <v>0</v>
      </c>
      <c r="AJ578" s="12">
        <v>0</v>
      </c>
      <c r="AK578" s="12">
        <v>0</v>
      </c>
      <c r="AL578" s="12">
        <v>5.0628426540755809E-4</v>
      </c>
      <c r="AM578" s="12">
        <v>0.98641119198153948</v>
      </c>
      <c r="AN578" s="12">
        <v>2.8656122631869513E-4</v>
      </c>
      <c r="AO578" s="12">
        <v>0</v>
      </c>
      <c r="AP578" s="12">
        <v>0</v>
      </c>
      <c r="AQ578" s="12">
        <v>0</v>
      </c>
      <c r="AR578" s="12">
        <v>0</v>
      </c>
      <c r="AS578" s="12">
        <f>SUM(Tabela2[[#This Row],[Mg15]:[U]])</f>
        <v>1.001082250624914</v>
      </c>
    </row>
    <row r="579" spans="2:45" x14ac:dyDescent="0.25">
      <c r="B579" s="32"/>
      <c r="C579" s="33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5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/>
      <c r="AL579" s="34"/>
      <c r="AM579" s="34"/>
      <c r="AN579" s="34"/>
      <c r="AO579" s="34"/>
      <c r="AP579" s="34"/>
      <c r="AQ579" s="34"/>
      <c r="AR579" s="34"/>
      <c r="AS579" s="34"/>
    </row>
    <row r="580" spans="2:45" s="17" customFormat="1" x14ac:dyDescent="0.25">
      <c r="B580" s="17" t="s">
        <v>49</v>
      </c>
      <c r="G580" s="17">
        <f t="shared" ref="G580:Y580" si="24">MIN(G457:G578)</f>
        <v>0</v>
      </c>
      <c r="H580" s="17">
        <f t="shared" si="24"/>
        <v>0</v>
      </c>
      <c r="I580" s="17">
        <f t="shared" si="24"/>
        <v>0</v>
      </c>
      <c r="J580" s="17">
        <f t="shared" si="24"/>
        <v>0</v>
      </c>
      <c r="K580" s="17">
        <f t="shared" si="24"/>
        <v>0.11600000000000001</v>
      </c>
      <c r="L580" s="17">
        <f t="shared" si="24"/>
        <v>0</v>
      </c>
      <c r="M580" s="17">
        <f t="shared" si="24"/>
        <v>0</v>
      </c>
      <c r="N580" s="17">
        <f t="shared" si="24"/>
        <v>0</v>
      </c>
      <c r="O580" s="17">
        <f t="shared" si="24"/>
        <v>0</v>
      </c>
      <c r="P580" s="17">
        <f t="shared" si="24"/>
        <v>0</v>
      </c>
      <c r="Q580" s="17">
        <f t="shared" si="24"/>
        <v>97.89</v>
      </c>
      <c r="R580" s="17">
        <f t="shared" si="24"/>
        <v>0</v>
      </c>
      <c r="S580" s="17">
        <f t="shared" si="24"/>
        <v>0</v>
      </c>
      <c r="T580" s="17">
        <f t="shared" si="24"/>
        <v>0</v>
      </c>
      <c r="U580" s="17">
        <f t="shared" si="24"/>
        <v>0</v>
      </c>
      <c r="V580" s="17">
        <f t="shared" si="24"/>
        <v>0</v>
      </c>
      <c r="W580" s="17">
        <f t="shared" si="24"/>
        <v>0</v>
      </c>
      <c r="X580" s="36">
        <f t="shared" si="24"/>
        <v>99.353999999999999</v>
      </c>
      <c r="Y580" s="17">
        <f t="shared" si="24"/>
        <v>0</v>
      </c>
      <c r="Z580" s="17">
        <f t="shared" ref="Z580:AR580" si="25">MIN(Z457:Z578)</f>
        <v>0</v>
      </c>
      <c r="AA580" s="17">
        <f t="shared" si="25"/>
        <v>0</v>
      </c>
      <c r="AB580" s="17">
        <f t="shared" si="25"/>
        <v>0</v>
      </c>
      <c r="AC580" s="17">
        <f t="shared" si="25"/>
        <v>0</v>
      </c>
      <c r="AD580" s="17">
        <f t="shared" si="25"/>
        <v>0</v>
      </c>
      <c r="AE580" s="17">
        <f t="shared" si="25"/>
        <v>0</v>
      </c>
      <c r="AF580" s="17">
        <f t="shared" si="25"/>
        <v>2.1696862834927021E-3</v>
      </c>
      <c r="AG580" s="17">
        <f t="shared" si="25"/>
        <v>0</v>
      </c>
      <c r="AH580" s="17">
        <f t="shared" si="25"/>
        <v>0</v>
      </c>
      <c r="AI580" s="17">
        <f t="shared" si="25"/>
        <v>0</v>
      </c>
      <c r="AJ580" s="17">
        <f t="shared" si="25"/>
        <v>0</v>
      </c>
      <c r="AK580" s="17">
        <f t="shared" si="25"/>
        <v>0</v>
      </c>
      <c r="AL580" s="17">
        <f t="shared" si="25"/>
        <v>0</v>
      </c>
      <c r="AM580" s="17">
        <f t="shared" si="25"/>
        <v>0.97001658672773405</v>
      </c>
      <c r="AN580" s="17">
        <f t="shared" si="25"/>
        <v>0</v>
      </c>
      <c r="AO580" s="17">
        <f t="shared" si="25"/>
        <v>0</v>
      </c>
      <c r="AP580" s="17">
        <f t="shared" si="25"/>
        <v>0</v>
      </c>
      <c r="AQ580" s="17">
        <f t="shared" si="25"/>
        <v>0</v>
      </c>
      <c r="AR580" s="17">
        <f t="shared" si="25"/>
        <v>0</v>
      </c>
    </row>
    <row r="581" spans="2:45" s="17" customFormat="1" ht="15" customHeight="1" x14ac:dyDescent="0.25">
      <c r="B581" s="17" t="s">
        <v>50</v>
      </c>
      <c r="G581" s="17">
        <f t="shared" ref="G581:Y581" si="26">MAX(G457:G578)</f>
        <v>9.6000000000000002E-2</v>
      </c>
      <c r="H581" s="17">
        <f t="shared" si="26"/>
        <v>3.2000000000000001E-2</v>
      </c>
      <c r="I581" s="17">
        <f t="shared" si="26"/>
        <v>0.252</v>
      </c>
      <c r="J581" s="17">
        <f t="shared" si="26"/>
        <v>3.5000000000000003E-2</v>
      </c>
      <c r="K581" s="17">
        <f t="shared" si="26"/>
        <v>1.05</v>
      </c>
      <c r="L581" s="17">
        <f t="shared" si="26"/>
        <v>6.4000000000000001E-2</v>
      </c>
      <c r="M581" s="17">
        <f t="shared" si="26"/>
        <v>0.20699999999999999</v>
      </c>
      <c r="N581" s="17">
        <f t="shared" si="26"/>
        <v>0</v>
      </c>
      <c r="O581" s="17">
        <f t="shared" si="26"/>
        <v>7.5999999999999998E-2</v>
      </c>
      <c r="P581" s="17">
        <f t="shared" si="26"/>
        <v>0.627</v>
      </c>
      <c r="Q581" s="17">
        <f t="shared" si="26"/>
        <v>101.9</v>
      </c>
      <c r="R581" s="17">
        <f t="shared" si="26"/>
        <v>8.5999999999999993E-2</v>
      </c>
      <c r="S581" s="17">
        <f t="shared" si="26"/>
        <v>0.94</v>
      </c>
      <c r="T581" s="17">
        <f t="shared" si="26"/>
        <v>8.5000000000000006E-2</v>
      </c>
      <c r="U581" s="17">
        <f t="shared" si="26"/>
        <v>0</v>
      </c>
      <c r="V581" s="17">
        <f t="shared" si="26"/>
        <v>0</v>
      </c>
      <c r="W581" s="17">
        <f t="shared" si="26"/>
        <v>8.3000000000000004E-2</v>
      </c>
      <c r="X581" s="36">
        <f t="shared" si="26"/>
        <v>102.62</v>
      </c>
      <c r="Y581" s="17">
        <f t="shared" si="26"/>
        <v>0</v>
      </c>
      <c r="Z581" s="17">
        <f t="shared" ref="Z581:AR581" si="27">MAX(Z457:Z578)</f>
        <v>0</v>
      </c>
      <c r="AA581" s="17">
        <f t="shared" si="27"/>
        <v>8.7654670802607658E-3</v>
      </c>
      <c r="AB581" s="17">
        <f t="shared" si="27"/>
        <v>2.7963604356111785E-3</v>
      </c>
      <c r="AC581" s="17">
        <f t="shared" si="27"/>
        <v>0</v>
      </c>
      <c r="AD581" s="17">
        <f t="shared" si="27"/>
        <v>1.9546661863061088E-2</v>
      </c>
      <c r="AE581" s="17">
        <f t="shared" si="27"/>
        <v>2.2571170878529275E-3</v>
      </c>
      <c r="AF581" s="17">
        <f t="shared" si="27"/>
        <v>3.500813461382761E-2</v>
      </c>
      <c r="AG581" s="17">
        <f t="shared" si="27"/>
        <v>4.034196493257404E-3</v>
      </c>
      <c r="AH581" s="17">
        <f t="shared" si="27"/>
        <v>1.2839027406802653E-2</v>
      </c>
      <c r="AI581" s="17">
        <f t="shared" si="27"/>
        <v>0</v>
      </c>
      <c r="AJ581" s="17">
        <f t="shared" si="27"/>
        <v>0</v>
      </c>
      <c r="AK581" s="17">
        <f t="shared" si="27"/>
        <v>2.7570530955170554E-3</v>
      </c>
      <c r="AL581" s="17">
        <f t="shared" si="27"/>
        <v>2.1026543065271675E-2</v>
      </c>
      <c r="AM581" s="17">
        <f t="shared" si="27"/>
        <v>2.9866983140630992</v>
      </c>
      <c r="AN581" s="17">
        <f t="shared" si="27"/>
        <v>2.3737365670320775E-3</v>
      </c>
      <c r="AO581" s="17">
        <f t="shared" si="27"/>
        <v>1.9002397083597536E-2</v>
      </c>
      <c r="AP581" s="17">
        <f t="shared" si="27"/>
        <v>1.6260277028270315E-3</v>
      </c>
      <c r="AQ581" s="17">
        <f t="shared" si="27"/>
        <v>0</v>
      </c>
      <c r="AR581" s="17">
        <f t="shared" si="27"/>
        <v>0</v>
      </c>
    </row>
    <row r="582" spans="2:45" s="17" customFormat="1" x14ac:dyDescent="0.25">
      <c r="B582" s="17" t="s">
        <v>51</v>
      </c>
      <c r="G582" s="17">
        <f>AVERAGE(G457:G578)</f>
        <v>4.1524590163934415E-2</v>
      </c>
      <c r="H582" s="17">
        <f>AVERAGE(H457:H578)</f>
        <v>2.6639344262295089E-3</v>
      </c>
      <c r="I582" s="17">
        <f>AVERAGE(I457:I578)</f>
        <v>2.9433334426229522E-2</v>
      </c>
      <c r="J582" s="17">
        <f>AVERAGE(J457:J578)</f>
        <v>6.6972477064220224E-3</v>
      </c>
      <c r="K582" s="17">
        <f>AVERAGE(K457:K578)</f>
        <v>0.45992622950819656</v>
      </c>
      <c r="L582" s="17">
        <f>AVERAGE(L457:L578)</f>
        <v>8.9672131147541002E-3</v>
      </c>
      <c r="M582" s="17">
        <f>AVERAGE(M457:M578)</f>
        <v>5.1221311475409828E-2</v>
      </c>
      <c r="N582" s="17">
        <f>AVERAGE(N457:N578)</f>
        <v>0</v>
      </c>
      <c r="O582" s="17">
        <f>AVERAGE(O457:O578)</f>
        <v>2.681967213114753E-2</v>
      </c>
      <c r="P582" s="17">
        <f>AVERAGE(P457:P578)</f>
        <v>0.11063934426229505</v>
      </c>
      <c r="Q582" s="17">
        <f>AVERAGE(Q457:Q578)</f>
        <v>99.91502459016391</v>
      </c>
      <c r="R582" s="17">
        <f>AVERAGE(R457:R578)</f>
        <v>3.4128440366972476E-3</v>
      </c>
      <c r="S582" s="17">
        <f>AVERAGE(S457:S578)</f>
        <v>0.11656557377049183</v>
      </c>
      <c r="T582" s="17">
        <f>AVERAGE(T457:T578)</f>
        <v>1.0139344262295083E-2</v>
      </c>
      <c r="U582" s="17" t="e">
        <f>AVERAGE(U457:U578)</f>
        <v>#DIV/0!</v>
      </c>
      <c r="V582" s="17" t="e">
        <f>AVERAGE(V457:V578)</f>
        <v>#DIV/0!</v>
      </c>
      <c r="W582" s="17">
        <f>AVERAGE(W457:W578)</f>
        <v>1.4258064516129033E-2</v>
      </c>
      <c r="X582" s="36">
        <f>AVERAGE(X457:X578)</f>
        <v>100.78558087540983</v>
      </c>
      <c r="Y582" s="17" t="e">
        <f>AVERAGE(Y457:Y578)</f>
        <v>#DIV/0!</v>
      </c>
      <c r="Z582" s="17" t="e">
        <f t="shared" ref="Z582:AR582" si="28">AVERAGE(Z457:Z578)</f>
        <v>#DIV/0!</v>
      </c>
      <c r="AA582" s="17">
        <f t="shared" si="28"/>
        <v>3.3594523780428277E-3</v>
      </c>
      <c r="AB582" s="17">
        <f t="shared" si="28"/>
        <v>1.7814364698125963E-4</v>
      </c>
      <c r="AC582" s="17">
        <f t="shared" si="28"/>
        <v>0</v>
      </c>
      <c r="AD582" s="17">
        <f t="shared" si="28"/>
        <v>2.1808828077405826E-3</v>
      </c>
      <c r="AE582" s="17">
        <f t="shared" si="28"/>
        <v>2.6759499401800101E-4</v>
      </c>
      <c r="AF582" s="17">
        <f t="shared" si="28"/>
        <v>2.02723061078025E-2</v>
      </c>
      <c r="AG582" s="17">
        <f t="shared" si="28"/>
        <v>4.3063292778402974E-4</v>
      </c>
      <c r="AH582" s="17">
        <f t="shared" si="28"/>
        <v>2.4371617169003565E-3</v>
      </c>
      <c r="AI582" s="17">
        <f t="shared" si="28"/>
        <v>0</v>
      </c>
      <c r="AJ582" s="17">
        <f t="shared" si="28"/>
        <v>0</v>
      </c>
      <c r="AK582" s="17">
        <f t="shared" si="28"/>
        <v>7.4803473516585285E-4</v>
      </c>
      <c r="AL582" s="17">
        <f t="shared" si="28"/>
        <v>2.8702010118583422E-3</v>
      </c>
      <c r="AM582" s="17">
        <f t="shared" si="28"/>
        <v>2.3286700280005901</v>
      </c>
      <c r="AN582" s="17">
        <f t="shared" si="28"/>
        <v>6.6555268528762447E-5</v>
      </c>
      <c r="AO582" s="17">
        <f t="shared" si="28"/>
        <v>2.0195280193228628E-3</v>
      </c>
      <c r="AP582" s="17">
        <f t="shared" si="28"/>
        <v>1.5442972715876499E-4</v>
      </c>
      <c r="AQ582" s="17">
        <f t="shared" si="28"/>
        <v>0</v>
      </c>
      <c r="AR582" s="17">
        <f t="shared" si="28"/>
        <v>0</v>
      </c>
    </row>
    <row r="583" spans="2:45" s="17" customFormat="1" x14ac:dyDescent="0.25">
      <c r="B583" s="17" t="s">
        <v>52</v>
      </c>
      <c r="G583" s="17">
        <f t="shared" ref="G583:Y583" si="29">_xlfn.STDEV.P(G457:G578)</f>
        <v>2.4554460419063989E-2</v>
      </c>
      <c r="H583" s="17">
        <f t="shared" si="29"/>
        <v>5.8191468245948116E-3</v>
      </c>
      <c r="I583" s="17">
        <f t="shared" si="29"/>
        <v>5.6918447372292409E-2</v>
      </c>
      <c r="J583" s="17">
        <f t="shared" si="29"/>
        <v>8.4359481851584515E-3</v>
      </c>
      <c r="K583" s="17">
        <f t="shared" si="29"/>
        <v>0.14012056682171706</v>
      </c>
      <c r="L583" s="17">
        <f t="shared" si="29"/>
        <v>1.3436514005749901E-2</v>
      </c>
      <c r="M583" s="17">
        <f t="shared" si="29"/>
        <v>5.1170001504961281E-2</v>
      </c>
      <c r="N583" s="17">
        <f t="shared" si="29"/>
        <v>0</v>
      </c>
      <c r="O583" s="17">
        <f t="shared" si="29"/>
        <v>2.1610189002990259E-2</v>
      </c>
      <c r="P583" s="17">
        <f t="shared" si="29"/>
        <v>0.15280358471321717</v>
      </c>
      <c r="Q583" s="17">
        <f t="shared" si="29"/>
        <v>0.66578509631659022</v>
      </c>
      <c r="R583" s="17">
        <f t="shared" si="29"/>
        <v>1.1757652990204327E-2</v>
      </c>
      <c r="S583" s="17">
        <f t="shared" si="29"/>
        <v>0.16578165512351012</v>
      </c>
      <c r="T583" s="17">
        <f t="shared" si="29"/>
        <v>1.9514734061002403E-2</v>
      </c>
      <c r="U583" s="17" t="e">
        <f t="shared" si="29"/>
        <v>#DIV/0!</v>
      </c>
      <c r="V583" s="17" t="e">
        <f t="shared" si="29"/>
        <v>#DIV/0!</v>
      </c>
      <c r="W583" s="17">
        <f t="shared" si="29"/>
        <v>2.6784646230130747E-2</v>
      </c>
      <c r="X583" s="36">
        <f t="shared" si="29"/>
        <v>0.57714677179560159</v>
      </c>
      <c r="Y583" s="17" t="e">
        <f t="shared" si="29"/>
        <v>#DIV/0!</v>
      </c>
      <c r="Z583" s="17" t="e">
        <f t="shared" ref="Z583:AR583" si="30">_xlfn.STDEV.P(Z457:Z578)</f>
        <v>#DIV/0!</v>
      </c>
      <c r="AA583" s="17">
        <f t="shared" si="30"/>
        <v>2.4670028634573055E-3</v>
      </c>
      <c r="AB583" s="17">
        <f t="shared" si="30"/>
        <v>4.5106143328650015E-4</v>
      </c>
      <c r="AC583" s="17">
        <f t="shared" si="30"/>
        <v>0</v>
      </c>
      <c r="AD583" s="17">
        <f t="shared" si="30"/>
        <v>4.4824707339861831E-3</v>
      </c>
      <c r="AE583" s="17">
        <f t="shared" si="30"/>
        <v>4.1388090541910307E-4</v>
      </c>
      <c r="AF583" s="17">
        <f t="shared" si="30"/>
        <v>9.6986501986389036E-3</v>
      </c>
      <c r="AG583" s="17">
        <f t="shared" si="30"/>
        <v>6.9776165770514369E-4</v>
      </c>
      <c r="AH583" s="17">
        <f t="shared" si="30"/>
        <v>2.833610373940483E-3</v>
      </c>
      <c r="AI583" s="17">
        <f t="shared" si="30"/>
        <v>0</v>
      </c>
      <c r="AJ583" s="17">
        <f t="shared" si="30"/>
        <v>0</v>
      </c>
      <c r="AK583" s="17">
        <f t="shared" si="30"/>
        <v>7.304681466755458E-4</v>
      </c>
      <c r="AL583" s="17">
        <f t="shared" si="30"/>
        <v>4.3392340827692714E-3</v>
      </c>
      <c r="AM583" s="17">
        <f t="shared" si="30"/>
        <v>0.91988217858620724</v>
      </c>
      <c r="AN583" s="17">
        <f t="shared" si="30"/>
        <v>2.7508125621265303E-4</v>
      </c>
      <c r="AO583" s="17">
        <f t="shared" si="30"/>
        <v>3.2293419144732043E-3</v>
      </c>
      <c r="AP583" s="17">
        <f t="shared" si="30"/>
        <v>3.3811043966090054E-4</v>
      </c>
      <c r="AQ583" s="17">
        <f t="shared" si="30"/>
        <v>0</v>
      </c>
      <c r="AR583" s="17">
        <f t="shared" si="30"/>
        <v>0</v>
      </c>
    </row>
    <row r="584" spans="2:45" s="26" customFormat="1" x14ac:dyDescent="0.25">
      <c r="X584" s="28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DDBC7-56C1-4320-893B-682CB5020E97}">
  <dimension ref="A3:AU206"/>
  <sheetViews>
    <sheetView workbookViewId="0">
      <selection activeCell="B8" sqref="B8"/>
    </sheetView>
  </sheetViews>
  <sheetFormatPr defaultRowHeight="15" x14ac:dyDescent="0.25"/>
  <cols>
    <col min="1" max="1" width="9.140625" style="9"/>
    <col min="2" max="2" width="24.85546875" style="9" customWidth="1"/>
    <col min="3" max="3" width="14.5703125" style="9" customWidth="1"/>
    <col min="4" max="4" width="15.42578125" style="9" bestFit="1" customWidth="1"/>
    <col min="5" max="6" width="9.140625" style="9"/>
    <col min="7" max="7" width="9.85546875" style="9" customWidth="1"/>
    <col min="8" max="25" width="9.140625" style="9"/>
    <col min="26" max="26" width="12" style="9" customWidth="1"/>
    <col min="27" max="27" width="10" style="9" customWidth="1"/>
    <col min="28" max="33" width="9.140625" style="9"/>
    <col min="34" max="34" width="11.5703125" style="9" customWidth="1"/>
    <col min="35" max="35" width="10.28515625" style="9" customWidth="1"/>
    <col min="36" max="36" width="10.85546875" style="9" customWidth="1"/>
    <col min="37" max="45" width="9.140625" style="9"/>
    <col min="46" max="46" width="13" style="9" customWidth="1"/>
    <col min="47" max="16384" width="9.140625" style="9"/>
  </cols>
  <sheetData>
    <row r="3" spans="1:47" s="38" customFormat="1" x14ac:dyDescent="0.25">
      <c r="A3" s="38" t="s">
        <v>628</v>
      </c>
      <c r="B3" s="38" t="s">
        <v>53</v>
      </c>
      <c r="C3" s="39" t="s">
        <v>46</v>
      </c>
      <c r="D3" s="39" t="s">
        <v>47</v>
      </c>
      <c r="E3" s="39" t="s">
        <v>22</v>
      </c>
      <c r="F3" s="39" t="s">
        <v>23</v>
      </c>
      <c r="G3" s="38" t="s">
        <v>858</v>
      </c>
      <c r="H3" s="38" t="s">
        <v>3</v>
      </c>
      <c r="I3" s="38" t="s">
        <v>4</v>
      </c>
      <c r="J3" s="38" t="s">
        <v>5</v>
      </c>
      <c r="K3" s="38" t="s">
        <v>6</v>
      </c>
      <c r="L3" s="38" t="s">
        <v>7</v>
      </c>
      <c r="M3" s="38" t="s">
        <v>8</v>
      </c>
      <c r="N3" s="38" t="s">
        <v>9</v>
      </c>
      <c r="O3" s="38" t="s">
        <v>10</v>
      </c>
      <c r="P3" s="38" t="s">
        <v>11</v>
      </c>
      <c r="Q3" s="38" t="s">
        <v>12</v>
      </c>
      <c r="R3" s="38" t="s">
        <v>13</v>
      </c>
      <c r="S3" s="38" t="s">
        <v>14</v>
      </c>
      <c r="T3" s="38" t="s">
        <v>15</v>
      </c>
      <c r="U3" s="38" t="s">
        <v>16</v>
      </c>
      <c r="V3" s="38" t="s">
        <v>17</v>
      </c>
      <c r="W3" s="38" t="s">
        <v>18</v>
      </c>
      <c r="X3" s="38" t="s">
        <v>19</v>
      </c>
      <c r="Y3" s="38" t="s">
        <v>21</v>
      </c>
      <c r="Z3" s="38" t="s">
        <v>24</v>
      </c>
      <c r="AA3" s="38" t="s">
        <v>25</v>
      </c>
      <c r="AB3" s="38" t="s">
        <v>629</v>
      </c>
      <c r="AC3" s="38" t="s">
        <v>630</v>
      </c>
      <c r="AD3" s="38" t="s">
        <v>631</v>
      </c>
      <c r="AE3" s="38" t="s">
        <v>632</v>
      </c>
      <c r="AF3" s="38" t="s">
        <v>633</v>
      </c>
      <c r="AG3" s="38" t="s">
        <v>634</v>
      </c>
      <c r="AH3" s="38" t="s">
        <v>635</v>
      </c>
      <c r="AI3" s="38" t="s">
        <v>636</v>
      </c>
      <c r="AJ3" s="38" t="s">
        <v>637</v>
      </c>
      <c r="AK3" s="38" t="s">
        <v>638</v>
      </c>
      <c r="AL3" s="38" t="s">
        <v>639</v>
      </c>
      <c r="AM3" s="38" t="s">
        <v>640</v>
      </c>
      <c r="AN3" s="38" t="s">
        <v>641</v>
      </c>
      <c r="AO3" s="38" t="s">
        <v>642</v>
      </c>
      <c r="AP3" s="38" t="s">
        <v>643</v>
      </c>
      <c r="AQ3" s="38" t="s">
        <v>644</v>
      </c>
      <c r="AR3" s="38" t="s">
        <v>645</v>
      </c>
      <c r="AS3" s="38" t="s">
        <v>43</v>
      </c>
      <c r="AT3" s="38" t="s">
        <v>45</v>
      </c>
      <c r="AU3" s="38" t="s">
        <v>646</v>
      </c>
    </row>
    <row r="4" spans="1:47" x14ac:dyDescent="0.25">
      <c r="A4" s="8" t="s">
        <v>647</v>
      </c>
      <c r="B4" s="9" t="s">
        <v>648</v>
      </c>
      <c r="C4" s="9">
        <v>0.26088405786693492</v>
      </c>
      <c r="D4" s="9">
        <v>0.32410882424209536</v>
      </c>
      <c r="H4" s="9">
        <v>0</v>
      </c>
      <c r="I4" s="9">
        <v>0</v>
      </c>
      <c r="K4" s="9">
        <v>2.5999999999999999E-2</v>
      </c>
      <c r="L4" s="9">
        <v>5.8000000000000003E-2</v>
      </c>
      <c r="M4" s="9">
        <v>0.43099999999999999</v>
      </c>
      <c r="N4" s="9">
        <v>4.883</v>
      </c>
      <c r="O4" s="9">
        <v>14.010999999999999</v>
      </c>
      <c r="Q4" s="9">
        <v>0.115</v>
      </c>
      <c r="R4" s="9">
        <v>43.863</v>
      </c>
      <c r="S4" s="9">
        <v>0.15</v>
      </c>
      <c r="T4" s="9">
        <v>0</v>
      </c>
      <c r="U4" s="9">
        <v>34.966999999999999</v>
      </c>
      <c r="V4" s="9">
        <v>1.3380000000000001</v>
      </c>
      <c r="X4" s="9">
        <v>0</v>
      </c>
      <c r="Y4" s="9">
        <v>99.841999999999999</v>
      </c>
      <c r="AB4" s="9">
        <v>0</v>
      </c>
      <c r="AC4" s="9">
        <v>0</v>
      </c>
      <c r="AD4" s="9">
        <v>0</v>
      </c>
      <c r="AE4" s="9">
        <v>1.8322551088704253E-3</v>
      </c>
      <c r="AF4" s="9">
        <v>3.3240122689569313E-3</v>
      </c>
      <c r="AG4" s="9">
        <v>2.1326367403808087E-2</v>
      </c>
      <c r="AH4" s="9">
        <v>0.27202677015249033</v>
      </c>
      <c r="AI4" s="9">
        <v>0.77068458743931301</v>
      </c>
      <c r="AJ4" s="9">
        <v>0</v>
      </c>
      <c r="AK4" s="9">
        <v>0</v>
      </c>
      <c r="AL4" s="9">
        <v>3.6881385724599905E-3</v>
      </c>
      <c r="AM4" s="9">
        <v>1.3042410557644166</v>
      </c>
      <c r="AN4" s="9">
        <v>3.9332641175783417E-3</v>
      </c>
      <c r="AO4" s="9">
        <v>0</v>
      </c>
      <c r="AP4" s="9">
        <v>0.62542026035192022</v>
      </c>
      <c r="AQ4" s="9">
        <v>2.280717947245171E-2</v>
      </c>
      <c r="AR4" s="9">
        <v>0</v>
      </c>
      <c r="AS4" s="9">
        <v>0</v>
      </c>
      <c r="AU4" s="9">
        <v>3.0292838906522661</v>
      </c>
    </row>
    <row r="5" spans="1:47" x14ac:dyDescent="0.25">
      <c r="A5" s="8" t="s">
        <v>647</v>
      </c>
      <c r="B5" s="9" t="s">
        <v>649</v>
      </c>
      <c r="C5" s="9">
        <v>0.14480085448769453</v>
      </c>
      <c r="D5" s="9">
        <v>0.43896515372545764</v>
      </c>
      <c r="H5" s="9">
        <v>0</v>
      </c>
      <c r="I5" s="9">
        <v>0</v>
      </c>
      <c r="K5" s="9">
        <v>2.8000000000000001E-2</v>
      </c>
      <c r="L5" s="9">
        <v>7.3999999999999996E-2</v>
      </c>
      <c r="M5" s="9">
        <v>0.51400000000000001</v>
      </c>
      <c r="N5" s="9">
        <v>2.5470000000000002</v>
      </c>
      <c r="O5" s="9">
        <v>15.234999999999999</v>
      </c>
      <c r="Q5" s="9">
        <v>7.5999999999999998E-2</v>
      </c>
      <c r="R5" s="9">
        <v>34.523000000000003</v>
      </c>
      <c r="S5" s="9">
        <v>0.24</v>
      </c>
      <c r="T5" s="9">
        <v>0</v>
      </c>
      <c r="U5" s="9">
        <v>44.905000000000001</v>
      </c>
      <c r="V5" s="9">
        <v>1.65</v>
      </c>
      <c r="X5" s="9">
        <v>0</v>
      </c>
      <c r="Y5" s="9">
        <v>99.792000000000002</v>
      </c>
      <c r="AB5" s="9">
        <v>0</v>
      </c>
      <c r="AC5" s="9">
        <v>0</v>
      </c>
      <c r="AD5" s="9">
        <v>0</v>
      </c>
      <c r="AE5" s="9">
        <v>2.0715358482494809E-3</v>
      </c>
      <c r="AF5" s="9">
        <v>4.452338475343421E-3</v>
      </c>
      <c r="AG5" s="9">
        <v>2.6700817858379529E-2</v>
      </c>
      <c r="AH5" s="9">
        <v>0.14896206848526142</v>
      </c>
      <c r="AI5" s="9">
        <v>0.87977542765928318</v>
      </c>
      <c r="AJ5" s="9">
        <v>0</v>
      </c>
      <c r="AK5" s="9">
        <v>0</v>
      </c>
      <c r="AL5" s="9">
        <v>2.5588498964661498E-3</v>
      </c>
      <c r="AM5" s="9">
        <v>1.0776801710995545</v>
      </c>
      <c r="AN5" s="9">
        <v>6.6068572188765235E-3</v>
      </c>
      <c r="AO5" s="9">
        <v>0</v>
      </c>
      <c r="AP5" s="9">
        <v>0.84319903677088115</v>
      </c>
      <c r="AQ5" s="9">
        <v>2.9527130223552463E-2</v>
      </c>
      <c r="AR5" s="9">
        <v>0</v>
      </c>
      <c r="AS5" s="9">
        <v>0</v>
      </c>
      <c r="AU5" s="9">
        <v>3.0215342335358479</v>
      </c>
    </row>
    <row r="6" spans="1:47" x14ac:dyDescent="0.25">
      <c r="A6" s="8" t="s">
        <v>650</v>
      </c>
      <c r="B6" s="9" t="s">
        <v>651</v>
      </c>
      <c r="C6" s="9">
        <v>0.22263203190812594</v>
      </c>
      <c r="D6" s="9">
        <v>0.31767864537923046</v>
      </c>
      <c r="H6" s="9">
        <v>0</v>
      </c>
      <c r="I6" s="9">
        <v>0</v>
      </c>
      <c r="K6" s="9">
        <v>0</v>
      </c>
      <c r="L6" s="9">
        <v>6.5000000000000002E-2</v>
      </c>
      <c r="M6" s="9">
        <v>0.42799999999999999</v>
      </c>
      <c r="N6" s="9">
        <v>4.0979999999999999</v>
      </c>
      <c r="O6" s="9">
        <v>14.492000000000001</v>
      </c>
      <c r="Q6" s="9">
        <v>2.9000000000000001E-2</v>
      </c>
      <c r="R6" s="9">
        <v>43.112000000000002</v>
      </c>
      <c r="S6" s="9">
        <v>0.13700000000000001</v>
      </c>
      <c r="T6" s="9">
        <v>3.4000000000000002E-2</v>
      </c>
      <c r="U6" s="9">
        <v>33.369</v>
      </c>
      <c r="V6" s="9">
        <v>1.3520000000000001</v>
      </c>
      <c r="X6" s="9">
        <v>0</v>
      </c>
      <c r="Y6" s="9">
        <v>97.116</v>
      </c>
      <c r="AB6" s="9">
        <v>0</v>
      </c>
      <c r="AC6" s="9">
        <v>0</v>
      </c>
      <c r="AD6" s="9">
        <v>0</v>
      </c>
      <c r="AE6" s="9">
        <v>0</v>
      </c>
      <c r="AF6" s="9">
        <v>3.8203691313081489E-3</v>
      </c>
      <c r="AG6" s="9">
        <v>2.1719045332726242E-2</v>
      </c>
      <c r="AH6" s="9">
        <v>0.2341284666979743</v>
      </c>
      <c r="AI6" s="9">
        <v>0.81751026062852572</v>
      </c>
      <c r="AJ6" s="9">
        <v>0</v>
      </c>
      <c r="AK6" s="9">
        <v>0</v>
      </c>
      <c r="AL6" s="9">
        <v>9.538162866861682E-4</v>
      </c>
      <c r="AM6" s="9">
        <v>1.3146648516597355</v>
      </c>
      <c r="AN6" s="9">
        <v>3.6841708700434492E-3</v>
      </c>
      <c r="AO6" s="9">
        <v>8.5186272470176897E-4</v>
      </c>
      <c r="AP6" s="9">
        <v>0.61208834572541593</v>
      </c>
      <c r="AQ6" s="9">
        <v>2.3634667907664421E-2</v>
      </c>
      <c r="AR6" s="9">
        <v>0</v>
      </c>
      <c r="AS6" s="9">
        <v>0</v>
      </c>
      <c r="AU6" s="9">
        <v>3.0330558569647814</v>
      </c>
    </row>
    <row r="7" spans="1:47" x14ac:dyDescent="0.25">
      <c r="A7" s="8" t="s">
        <v>652</v>
      </c>
      <c r="B7" s="9" t="s">
        <v>653</v>
      </c>
      <c r="C7" s="9">
        <v>0.27235249668686817</v>
      </c>
      <c r="D7" s="9">
        <v>0.2718206730672188</v>
      </c>
      <c r="H7" s="9">
        <v>0</v>
      </c>
      <c r="I7" s="9">
        <v>3.0000000000000001E-3</v>
      </c>
      <c r="K7" s="9">
        <v>2E-3</v>
      </c>
      <c r="L7" s="9">
        <v>7.1999999999999995E-2</v>
      </c>
      <c r="M7" s="9">
        <v>0.32300000000000001</v>
      </c>
      <c r="N7" s="9">
        <v>5.1100000000000003</v>
      </c>
      <c r="O7" s="9">
        <v>13.827</v>
      </c>
      <c r="Q7" s="9">
        <v>1E-3</v>
      </c>
      <c r="R7" s="9">
        <v>49.170999999999999</v>
      </c>
      <c r="S7" s="9">
        <v>6.8000000000000005E-2</v>
      </c>
      <c r="T7" s="9">
        <v>3.1E-2</v>
      </c>
      <c r="U7" s="9">
        <v>30.513999999999999</v>
      </c>
      <c r="V7" s="9">
        <v>1.173</v>
      </c>
      <c r="X7" s="9">
        <v>0</v>
      </c>
      <c r="Y7" s="9">
        <v>100.295</v>
      </c>
      <c r="AB7" s="9">
        <v>0</v>
      </c>
      <c r="AC7" s="9">
        <v>2.2617930353456789E-4</v>
      </c>
      <c r="AD7" s="9">
        <v>0</v>
      </c>
      <c r="AE7" s="9">
        <v>1.3708154796273158E-4</v>
      </c>
      <c r="AF7" s="9">
        <v>4.0133176210325385E-3</v>
      </c>
      <c r="AG7" s="9">
        <v>1.5544564166797725E-2</v>
      </c>
      <c r="AH7" s="9">
        <v>0.27687403624683832</v>
      </c>
      <c r="AI7" s="9">
        <v>0.73972775597087248</v>
      </c>
      <c r="AJ7" s="9">
        <v>0</v>
      </c>
      <c r="AK7" s="9">
        <v>0</v>
      </c>
      <c r="AL7" s="9">
        <v>3.1192185203246818E-5</v>
      </c>
      <c r="AM7" s="9">
        <v>1.422017650220782</v>
      </c>
      <c r="AN7" s="9">
        <v>1.7342319169329178E-3</v>
      </c>
      <c r="AO7" s="9">
        <v>7.3659956271071938E-4</v>
      </c>
      <c r="AP7" s="9">
        <v>0.53082225833659114</v>
      </c>
      <c r="AQ7" s="9">
        <v>1.9446878003132703E-2</v>
      </c>
      <c r="AR7" s="9">
        <v>0</v>
      </c>
      <c r="AS7" s="9">
        <v>0</v>
      </c>
      <c r="AU7" s="9">
        <v>3.0113117450823914</v>
      </c>
    </row>
    <row r="8" spans="1:47" x14ac:dyDescent="0.25">
      <c r="A8" s="8" t="s">
        <v>650</v>
      </c>
      <c r="B8" s="9" t="s">
        <v>654</v>
      </c>
      <c r="C8" s="9">
        <v>0.18537246452417716</v>
      </c>
      <c r="D8" s="9">
        <v>0.41759935767580336</v>
      </c>
      <c r="H8" s="9">
        <v>0</v>
      </c>
      <c r="I8" s="9">
        <v>0</v>
      </c>
      <c r="K8" s="9">
        <v>1.2E-2</v>
      </c>
      <c r="L8" s="9">
        <v>7.4999999999999997E-2</v>
      </c>
      <c r="M8" s="9">
        <v>0.307</v>
      </c>
      <c r="N8" s="9">
        <v>3.2879999999999998</v>
      </c>
      <c r="O8" s="9">
        <v>14.634</v>
      </c>
      <c r="Q8" s="9">
        <v>7.5999999999999998E-2</v>
      </c>
      <c r="R8" s="9">
        <v>37.173000000000002</v>
      </c>
      <c r="S8" s="9">
        <v>8.3000000000000004E-2</v>
      </c>
      <c r="T8" s="9">
        <v>0</v>
      </c>
      <c r="U8" s="9">
        <v>44.311</v>
      </c>
      <c r="V8" s="9">
        <v>1.8069999999999999</v>
      </c>
      <c r="X8" s="9">
        <v>0</v>
      </c>
      <c r="Y8" s="9">
        <v>101.76600000000001</v>
      </c>
      <c r="AB8" s="9">
        <v>0</v>
      </c>
      <c r="AC8" s="9">
        <v>0</v>
      </c>
      <c r="AD8" s="9">
        <v>0</v>
      </c>
      <c r="AE8" s="9">
        <v>8.6407638014889682E-4</v>
      </c>
      <c r="AF8" s="9">
        <v>4.391917588253207E-3</v>
      </c>
      <c r="AG8" s="9">
        <v>1.5521592823680118E-2</v>
      </c>
      <c r="AH8" s="9">
        <v>0.18716085648763242</v>
      </c>
      <c r="AI8" s="9">
        <v>0.82248670345632036</v>
      </c>
      <c r="AJ8" s="9">
        <v>0</v>
      </c>
      <c r="AK8" s="9">
        <v>0</v>
      </c>
      <c r="AL8" s="9">
        <v>2.4904697810336869E-3</v>
      </c>
      <c r="AM8" s="9">
        <v>1.1293939092206478</v>
      </c>
      <c r="AN8" s="9">
        <v>2.2238128620743151E-3</v>
      </c>
      <c r="AO8" s="9">
        <v>0</v>
      </c>
      <c r="AP8" s="9">
        <v>0.80981052694473032</v>
      </c>
      <c r="AQ8" s="9">
        <v>3.1472548648832199E-2</v>
      </c>
      <c r="AR8" s="9">
        <v>0</v>
      </c>
      <c r="AS8" s="9">
        <v>0</v>
      </c>
      <c r="AU8" s="9">
        <v>3.0058164141933532</v>
      </c>
    </row>
    <row r="9" spans="1:47" x14ac:dyDescent="0.25">
      <c r="A9" s="8" t="s">
        <v>652</v>
      </c>
      <c r="B9" s="9" t="s">
        <v>655</v>
      </c>
      <c r="C9" s="9">
        <v>0.25991655332699609</v>
      </c>
      <c r="D9" s="9">
        <v>0.26863740938095687</v>
      </c>
      <c r="H9" s="9">
        <v>0</v>
      </c>
      <c r="I9" s="9">
        <v>0</v>
      </c>
      <c r="K9" s="9">
        <v>7.0000000000000001E-3</v>
      </c>
      <c r="L9" s="9">
        <v>4.2000000000000003E-2</v>
      </c>
      <c r="M9" s="9">
        <v>0.33900000000000002</v>
      </c>
      <c r="N9" s="9">
        <v>4.819</v>
      </c>
      <c r="O9" s="9">
        <v>13.897</v>
      </c>
      <c r="Q9" s="9">
        <v>4.9000000000000002E-2</v>
      </c>
      <c r="R9" s="9">
        <v>49.302999999999997</v>
      </c>
      <c r="S9" s="9">
        <v>0.109</v>
      </c>
      <c r="T9" s="9">
        <v>4.2999999999999997E-2</v>
      </c>
      <c r="U9" s="9">
        <v>30.106000000000002</v>
      </c>
      <c r="V9" s="9">
        <v>1.242</v>
      </c>
      <c r="X9" s="9">
        <v>0</v>
      </c>
      <c r="Y9" s="9">
        <v>99.956000000000003</v>
      </c>
      <c r="AB9" s="9">
        <v>0</v>
      </c>
      <c r="AC9" s="9">
        <v>0</v>
      </c>
      <c r="AD9" s="9">
        <v>0</v>
      </c>
      <c r="AE9" s="9">
        <v>4.8074347318571262E-4</v>
      </c>
      <c r="AF9" s="9">
        <v>2.3457767545504442E-3</v>
      </c>
      <c r="AG9" s="9">
        <v>1.6347151150793139E-2</v>
      </c>
      <c r="AH9" s="9">
        <v>0.26162823445421085</v>
      </c>
      <c r="AI9" s="9">
        <v>0.74495726810537921</v>
      </c>
      <c r="AJ9" s="9">
        <v>0</v>
      </c>
      <c r="AK9" s="9">
        <v>0</v>
      </c>
      <c r="AL9" s="9">
        <v>1.5314690812298648E-3</v>
      </c>
      <c r="AM9" s="9">
        <v>1.4286822359216573</v>
      </c>
      <c r="AN9" s="9">
        <v>2.7854227117948835E-3</v>
      </c>
      <c r="AO9" s="9">
        <v>1.0237751196635308E-3</v>
      </c>
      <c r="AP9" s="9">
        <v>0.52477047583433489</v>
      </c>
      <c r="AQ9" s="9">
        <v>2.0631928586207854E-2</v>
      </c>
      <c r="AR9" s="9">
        <v>0</v>
      </c>
      <c r="AS9" s="9">
        <v>0</v>
      </c>
      <c r="AU9" s="9">
        <v>3.0051844811930071</v>
      </c>
    </row>
    <row r="10" spans="1:47" x14ac:dyDescent="0.25">
      <c r="A10" s="8" t="s">
        <v>647</v>
      </c>
      <c r="B10" s="9" t="s">
        <v>656</v>
      </c>
      <c r="C10" s="9">
        <v>0.22863613907679772</v>
      </c>
      <c r="D10" s="9">
        <v>0.24169523106158286</v>
      </c>
      <c r="H10" s="9">
        <v>0</v>
      </c>
      <c r="I10" s="9">
        <v>0</v>
      </c>
      <c r="K10" s="9">
        <v>1.4E-2</v>
      </c>
      <c r="L10" s="9">
        <v>5.5E-2</v>
      </c>
      <c r="M10" s="9">
        <v>0.50700000000000001</v>
      </c>
      <c r="N10" s="9">
        <v>4.3559999999999999</v>
      </c>
      <c r="O10" s="9">
        <v>14.884</v>
      </c>
      <c r="Q10" s="9">
        <v>0.122</v>
      </c>
      <c r="R10" s="9">
        <v>51.99</v>
      </c>
      <c r="S10" s="9">
        <v>0.32400000000000001</v>
      </c>
      <c r="T10" s="9">
        <v>0</v>
      </c>
      <c r="U10" s="9">
        <v>27.547999999999998</v>
      </c>
      <c r="V10" s="9">
        <v>1.145</v>
      </c>
      <c r="X10" s="9">
        <v>0</v>
      </c>
      <c r="Y10" s="9">
        <v>100.94499999999999</v>
      </c>
      <c r="AB10" s="9">
        <v>0</v>
      </c>
      <c r="AC10" s="9">
        <v>0</v>
      </c>
      <c r="AD10" s="9">
        <v>0</v>
      </c>
      <c r="AE10" s="9">
        <v>9.4003998840345971E-4</v>
      </c>
      <c r="AF10" s="9">
        <v>3.0033297180914031E-3</v>
      </c>
      <c r="AG10" s="9">
        <v>2.3903047551524795E-2</v>
      </c>
      <c r="AH10" s="9">
        <v>0.23121632349001553</v>
      </c>
      <c r="AI10" s="9">
        <v>0.78006878840715099</v>
      </c>
      <c r="AJ10" s="9">
        <v>0</v>
      </c>
      <c r="AK10" s="9">
        <v>0</v>
      </c>
      <c r="AL10" s="9">
        <v>3.7279915558153516E-3</v>
      </c>
      <c r="AM10" s="9">
        <v>1.4729399859894132</v>
      </c>
      <c r="AN10" s="9">
        <v>8.094919993488655E-3</v>
      </c>
      <c r="AO10" s="9">
        <v>0</v>
      </c>
      <c r="AP10" s="9">
        <v>0.46947162254028663</v>
      </c>
      <c r="AQ10" s="9">
        <v>1.8596304670462336E-2</v>
      </c>
      <c r="AR10" s="9">
        <v>0</v>
      </c>
      <c r="AS10" s="9">
        <v>0</v>
      </c>
      <c r="AU10" s="9">
        <v>3.0119623539046523</v>
      </c>
    </row>
    <row r="11" spans="1:47" x14ac:dyDescent="0.25">
      <c r="A11" s="8" t="s">
        <v>650</v>
      </c>
      <c r="B11" s="9" t="s">
        <v>657</v>
      </c>
      <c r="C11" s="9">
        <v>0.14990253718930563</v>
      </c>
      <c r="D11" s="9">
        <v>0.31581560172608991</v>
      </c>
      <c r="H11" s="9">
        <v>0</v>
      </c>
      <c r="I11" s="9">
        <v>0</v>
      </c>
      <c r="K11" s="9">
        <v>3.4000000000000002E-2</v>
      </c>
      <c r="L11" s="9">
        <v>6.9000000000000006E-2</v>
      </c>
      <c r="M11" s="9">
        <v>0.34</v>
      </c>
      <c r="N11" s="9">
        <v>2.7719999999999998</v>
      </c>
      <c r="O11" s="9">
        <v>15.920999999999999</v>
      </c>
      <c r="Q11" s="9">
        <v>0.13</v>
      </c>
      <c r="R11" s="9">
        <v>44.423000000000002</v>
      </c>
      <c r="S11" s="9">
        <v>0.35199999999999998</v>
      </c>
      <c r="T11" s="9">
        <v>0</v>
      </c>
      <c r="U11" s="9">
        <v>34.088999999999999</v>
      </c>
      <c r="V11" s="9">
        <v>1.1459999999999999</v>
      </c>
      <c r="X11" s="9">
        <v>0</v>
      </c>
      <c r="Y11" s="9">
        <v>99.275999999999996</v>
      </c>
      <c r="AB11" s="9">
        <v>0</v>
      </c>
      <c r="AC11" s="9">
        <v>0</v>
      </c>
      <c r="AD11" s="9">
        <v>0</v>
      </c>
      <c r="AE11" s="9">
        <v>2.4024047489572911E-3</v>
      </c>
      <c r="AF11" s="9">
        <v>3.9649560945847744E-3</v>
      </c>
      <c r="AG11" s="9">
        <v>1.686837320469808E-2</v>
      </c>
      <c r="AH11" s="9">
        <v>0.15483631042224857</v>
      </c>
      <c r="AI11" s="9">
        <v>0.8780768965551109</v>
      </c>
      <c r="AJ11" s="9">
        <v>0</v>
      </c>
      <c r="AK11" s="9">
        <v>0</v>
      </c>
      <c r="AL11" s="9">
        <v>4.1802996086555706E-3</v>
      </c>
      <c r="AM11" s="9">
        <v>1.3244088885996279</v>
      </c>
      <c r="AN11" s="9">
        <v>9.2546325895389581E-3</v>
      </c>
      <c r="AO11" s="9">
        <v>0</v>
      </c>
      <c r="AP11" s="9">
        <v>0.61133956158559077</v>
      </c>
      <c r="AQ11" s="9">
        <v>1.9586405954324725E-2</v>
      </c>
      <c r="AR11" s="9">
        <v>0</v>
      </c>
      <c r="AS11" s="9">
        <v>0</v>
      </c>
      <c r="AU11" s="9">
        <v>3.0249187293633373</v>
      </c>
    </row>
    <row r="12" spans="1:47" x14ac:dyDescent="0.25">
      <c r="A12" s="8" t="s">
        <v>652</v>
      </c>
      <c r="B12" s="9" t="s">
        <v>658</v>
      </c>
      <c r="C12" s="9">
        <v>0.18963879391242258</v>
      </c>
      <c r="D12" s="9">
        <v>0.38773705932797142</v>
      </c>
      <c r="H12" s="9">
        <v>0</v>
      </c>
      <c r="I12" s="9">
        <v>0</v>
      </c>
      <c r="K12" s="9">
        <v>1.9E-2</v>
      </c>
      <c r="L12" s="9">
        <v>6.3E-2</v>
      </c>
      <c r="M12" s="9">
        <v>0.33600000000000002</v>
      </c>
      <c r="N12" s="9">
        <v>3.444</v>
      </c>
      <c r="O12" s="9">
        <v>14.904999999999999</v>
      </c>
      <c r="Q12" s="9">
        <v>0</v>
      </c>
      <c r="R12" s="9">
        <v>39.073</v>
      </c>
      <c r="S12" s="9">
        <v>0.13600000000000001</v>
      </c>
      <c r="T12" s="9">
        <v>0</v>
      </c>
      <c r="U12" s="9">
        <v>41.136000000000003</v>
      </c>
      <c r="V12" s="9">
        <v>1.5840000000000001</v>
      </c>
      <c r="X12" s="9">
        <v>0</v>
      </c>
      <c r="Y12" s="9">
        <v>100.696</v>
      </c>
      <c r="AB12" s="9">
        <v>0</v>
      </c>
      <c r="AC12" s="9">
        <v>0</v>
      </c>
      <c r="AD12" s="9">
        <v>0</v>
      </c>
      <c r="AE12" s="9">
        <v>1.3654008296310018E-3</v>
      </c>
      <c r="AF12" s="9">
        <v>3.6818758648820738E-3</v>
      </c>
      <c r="AG12" s="9">
        <v>1.6954026676112767E-2</v>
      </c>
      <c r="AH12" s="9">
        <v>0.19565098183361609</v>
      </c>
      <c r="AI12" s="9">
        <v>0.83605238326988685</v>
      </c>
      <c r="AJ12" s="9">
        <v>0</v>
      </c>
      <c r="AK12" s="9">
        <v>0</v>
      </c>
      <c r="AL12" s="9">
        <v>0</v>
      </c>
      <c r="AM12" s="9">
        <v>1.1847596662791473</v>
      </c>
      <c r="AN12" s="9">
        <v>3.6365932439396341E-3</v>
      </c>
      <c r="AO12" s="9">
        <v>0</v>
      </c>
      <c r="AP12" s="9">
        <v>0.75029076316336984</v>
      </c>
      <c r="AQ12" s="9">
        <v>2.7533702274381667E-2</v>
      </c>
      <c r="AR12" s="9">
        <v>0</v>
      </c>
      <c r="AS12" s="9">
        <v>0</v>
      </c>
      <c r="AU12" s="9">
        <v>3.0199253934349675</v>
      </c>
    </row>
    <row r="13" spans="1:47" x14ac:dyDescent="0.25">
      <c r="A13" s="8" t="s">
        <v>652</v>
      </c>
      <c r="B13" s="9" t="s">
        <v>659</v>
      </c>
      <c r="C13" s="9">
        <v>0.33242069141559638</v>
      </c>
      <c r="D13" s="9">
        <v>0.31774492256508963</v>
      </c>
      <c r="H13" s="9">
        <v>0</v>
      </c>
      <c r="I13" s="9">
        <v>0</v>
      </c>
      <c r="K13" s="9">
        <v>4.0000000000000001E-3</v>
      </c>
      <c r="L13" s="9">
        <v>0.04</v>
      </c>
      <c r="M13" s="9">
        <v>0.34200000000000003</v>
      </c>
      <c r="N13" s="9">
        <v>6.1040000000000001</v>
      </c>
      <c r="O13" s="9">
        <v>12.414999999999999</v>
      </c>
      <c r="Q13" s="9">
        <v>2.9000000000000001E-2</v>
      </c>
      <c r="R13" s="9">
        <v>45.465000000000003</v>
      </c>
      <c r="S13" s="9">
        <v>0.127</v>
      </c>
      <c r="T13" s="9">
        <v>0</v>
      </c>
      <c r="U13" s="9">
        <v>35.201000000000001</v>
      </c>
      <c r="V13" s="9">
        <v>1.4279999999999999</v>
      </c>
      <c r="X13" s="9">
        <v>0</v>
      </c>
      <c r="Y13" s="9">
        <v>101.155</v>
      </c>
      <c r="AB13" s="9">
        <v>0</v>
      </c>
      <c r="AC13" s="9">
        <v>0</v>
      </c>
      <c r="AD13" s="9">
        <v>0</v>
      </c>
      <c r="AE13" s="9">
        <v>2.7745737504790495E-4</v>
      </c>
      <c r="AF13" s="9">
        <v>2.2564114996472466E-3</v>
      </c>
      <c r="AG13" s="9">
        <v>1.66567171605396E-2</v>
      </c>
      <c r="AH13" s="9">
        <v>0.33470571992772469</v>
      </c>
      <c r="AI13" s="9">
        <v>0.67216818585232063</v>
      </c>
      <c r="AJ13" s="9">
        <v>0</v>
      </c>
      <c r="AK13" s="9">
        <v>0</v>
      </c>
      <c r="AL13" s="9">
        <v>9.1544251125163145E-4</v>
      </c>
      <c r="AM13" s="9">
        <v>1.3306395242459217</v>
      </c>
      <c r="AN13" s="9">
        <v>3.2778513959469294E-3</v>
      </c>
      <c r="AO13" s="9">
        <v>0</v>
      </c>
      <c r="AP13" s="9">
        <v>0.61971536244654057</v>
      </c>
      <c r="AQ13" s="9">
        <v>2.3958926909601462E-2</v>
      </c>
      <c r="AR13" s="9">
        <v>0</v>
      </c>
      <c r="AS13" s="9">
        <v>0</v>
      </c>
      <c r="AU13" s="9">
        <v>3.0045715993245423</v>
      </c>
    </row>
    <row r="14" spans="1:47" x14ac:dyDescent="0.25">
      <c r="A14" s="8" t="s">
        <v>652</v>
      </c>
      <c r="B14" s="9" t="s">
        <v>660</v>
      </c>
      <c r="C14" s="9">
        <v>0.26552044397758312</v>
      </c>
      <c r="D14" s="9">
        <v>0.33401906798540826</v>
      </c>
      <c r="H14" s="9">
        <v>0</v>
      </c>
      <c r="I14" s="9">
        <v>0</v>
      </c>
      <c r="K14" s="9">
        <v>0.01</v>
      </c>
      <c r="L14" s="9">
        <v>4.7E-2</v>
      </c>
      <c r="M14" s="9">
        <v>0.34399999999999997</v>
      </c>
      <c r="N14" s="9">
        <v>4.8879999999999999</v>
      </c>
      <c r="O14" s="9">
        <v>13.694000000000001</v>
      </c>
      <c r="Q14" s="9">
        <v>6.4000000000000001E-2</v>
      </c>
      <c r="R14" s="9">
        <v>43.293999999999997</v>
      </c>
      <c r="S14" s="9">
        <v>0.187</v>
      </c>
      <c r="T14" s="9">
        <v>7.4999999999999997E-2</v>
      </c>
      <c r="U14" s="9">
        <v>36.097999999999999</v>
      </c>
      <c r="V14" s="9">
        <v>1.298</v>
      </c>
      <c r="X14" s="9">
        <v>0</v>
      </c>
      <c r="Y14" s="9">
        <v>99.998999999999995</v>
      </c>
      <c r="AB14" s="9">
        <v>0</v>
      </c>
      <c r="AC14" s="9">
        <v>0</v>
      </c>
      <c r="AD14" s="9">
        <v>0</v>
      </c>
      <c r="AE14" s="9">
        <v>7.068766895562958E-4</v>
      </c>
      <c r="AF14" s="9">
        <v>2.701864402450454E-3</v>
      </c>
      <c r="AG14" s="9">
        <v>1.7073758183850825E-2</v>
      </c>
      <c r="AH14" s="9">
        <v>0.27314118232631246</v>
      </c>
      <c r="AI14" s="9">
        <v>0.75555995358084471</v>
      </c>
      <c r="AJ14" s="9">
        <v>0</v>
      </c>
      <c r="AK14" s="9">
        <v>0</v>
      </c>
      <c r="AL14" s="9">
        <v>2.0588297293513457E-3</v>
      </c>
      <c r="AM14" s="9">
        <v>1.2912737279998998</v>
      </c>
      <c r="AN14" s="9">
        <v>4.9185209389649648E-3</v>
      </c>
      <c r="AO14" s="9">
        <v>1.8379161004332487E-3</v>
      </c>
      <c r="AP14" s="9">
        <v>0.64763122547046148</v>
      </c>
      <c r="AQ14" s="9">
        <v>2.2193266389430061E-2</v>
      </c>
      <c r="AR14" s="9">
        <v>0</v>
      </c>
      <c r="AS14" s="9">
        <v>0</v>
      </c>
      <c r="AU14" s="9">
        <v>3.0190971218115559</v>
      </c>
    </row>
    <row r="15" spans="1:47" x14ac:dyDescent="0.25">
      <c r="A15" s="8" t="s">
        <v>650</v>
      </c>
      <c r="B15" s="9" t="s">
        <v>661</v>
      </c>
      <c r="C15" s="9">
        <v>0.19668069995968127</v>
      </c>
      <c r="D15" s="9">
        <v>0.3745644784413914</v>
      </c>
      <c r="H15" s="9">
        <v>0</v>
      </c>
      <c r="I15" s="9">
        <v>0</v>
      </c>
      <c r="K15" s="9">
        <v>1.2999999999999999E-2</v>
      </c>
      <c r="L15" s="9">
        <v>7.2999999999999995E-2</v>
      </c>
      <c r="M15" s="9">
        <v>0.35799999999999998</v>
      </c>
      <c r="N15" s="9">
        <v>3.609</v>
      </c>
      <c r="O15" s="9">
        <v>14.929</v>
      </c>
      <c r="Q15" s="9">
        <v>1.2999999999999999E-2</v>
      </c>
      <c r="R15" s="9">
        <v>40.106999999999999</v>
      </c>
      <c r="S15" s="9">
        <v>0.18</v>
      </c>
      <c r="T15" s="9">
        <v>4.8000000000000001E-2</v>
      </c>
      <c r="U15" s="9">
        <v>39.930999999999997</v>
      </c>
      <c r="V15" s="9">
        <v>1.4510000000000001</v>
      </c>
      <c r="X15" s="9">
        <v>0</v>
      </c>
      <c r="Y15" s="9">
        <v>100.712</v>
      </c>
      <c r="AB15" s="9">
        <v>0</v>
      </c>
      <c r="AC15" s="9">
        <v>0</v>
      </c>
      <c r="AD15" s="9">
        <v>0</v>
      </c>
      <c r="AE15" s="9">
        <v>9.2863764012093657E-4</v>
      </c>
      <c r="AF15" s="9">
        <v>4.2408002985712583E-3</v>
      </c>
      <c r="AG15" s="9">
        <v>1.7956139900878125E-2</v>
      </c>
      <c r="AH15" s="9">
        <v>0.20379904283710287</v>
      </c>
      <c r="AI15" s="9">
        <v>0.8323933384127139</v>
      </c>
      <c r="AJ15" s="9">
        <v>0</v>
      </c>
      <c r="AK15" s="9">
        <v>0</v>
      </c>
      <c r="AL15" s="9">
        <v>4.2261322093084893E-4</v>
      </c>
      <c r="AM15" s="9">
        <v>1.208843418712185</v>
      </c>
      <c r="AN15" s="9">
        <v>4.7843692819025865E-3</v>
      </c>
      <c r="AO15" s="9">
        <v>1.1886799201400451E-3</v>
      </c>
      <c r="AP15" s="9">
        <v>0.72395920768757915</v>
      </c>
      <c r="AQ15" s="9">
        <v>2.5071090018340691E-2</v>
      </c>
      <c r="AR15" s="9">
        <v>0</v>
      </c>
      <c r="AS15" s="9">
        <v>0</v>
      </c>
      <c r="AU15" s="9">
        <v>3.0235873379304659</v>
      </c>
    </row>
    <row r="16" spans="1:47" x14ac:dyDescent="0.25">
      <c r="A16" s="8" t="s">
        <v>652</v>
      </c>
      <c r="B16" s="9" t="s">
        <v>662</v>
      </c>
      <c r="C16" s="9">
        <v>0.18564824250073952</v>
      </c>
      <c r="D16" s="9">
        <v>0.33320501159910637</v>
      </c>
      <c r="H16" s="9">
        <v>0</v>
      </c>
      <c r="I16" s="9">
        <v>5.1999999999999998E-2</v>
      </c>
      <c r="K16" s="9">
        <v>0</v>
      </c>
      <c r="L16" s="9">
        <v>5.2999999999999999E-2</v>
      </c>
      <c r="M16" s="9">
        <v>0.28999999999999998</v>
      </c>
      <c r="N16" s="9">
        <v>3.6419999999999999</v>
      </c>
      <c r="O16" s="9">
        <v>16.18</v>
      </c>
      <c r="Q16" s="9">
        <v>0</v>
      </c>
      <c r="R16" s="9">
        <v>42.738999999999997</v>
      </c>
      <c r="S16" s="9">
        <v>0.17199999999999999</v>
      </c>
      <c r="T16" s="9">
        <v>0</v>
      </c>
      <c r="U16" s="9">
        <v>35.505000000000003</v>
      </c>
      <c r="V16" s="9">
        <v>1.296</v>
      </c>
      <c r="X16" s="9">
        <v>0</v>
      </c>
      <c r="Y16" s="9">
        <v>99.929000000000002</v>
      </c>
      <c r="AB16" s="9">
        <v>0</v>
      </c>
      <c r="AC16" s="9">
        <v>4.0496745322110492E-3</v>
      </c>
      <c r="AD16" s="9">
        <v>0</v>
      </c>
      <c r="AE16" s="9">
        <v>0</v>
      </c>
      <c r="AF16" s="9">
        <v>3.0516313975778417E-3</v>
      </c>
      <c r="AG16" s="9">
        <v>1.4416478712727269E-2</v>
      </c>
      <c r="AH16" s="9">
        <v>0.2038386069684795</v>
      </c>
      <c r="AI16" s="9">
        <v>0.89414435383260393</v>
      </c>
      <c r="AJ16" s="9">
        <v>0</v>
      </c>
      <c r="AK16" s="9">
        <v>0</v>
      </c>
      <c r="AL16" s="9">
        <v>0</v>
      </c>
      <c r="AM16" s="9">
        <v>1.2767488405518264</v>
      </c>
      <c r="AN16" s="9">
        <v>4.5311858813472617E-3</v>
      </c>
      <c r="AO16" s="9">
        <v>0</v>
      </c>
      <c r="AP16" s="9">
        <v>0.6380058633095852</v>
      </c>
      <c r="AQ16" s="9">
        <v>2.2194330487518569E-2</v>
      </c>
      <c r="AR16" s="9">
        <v>0</v>
      </c>
      <c r="AS16" s="9">
        <v>0</v>
      </c>
      <c r="AU16" s="9">
        <v>3.0609809656738771</v>
      </c>
    </row>
    <row r="17" spans="1:47" x14ac:dyDescent="0.25">
      <c r="A17" s="8" t="s">
        <v>652</v>
      </c>
      <c r="B17" s="9" t="s">
        <v>663</v>
      </c>
      <c r="C17" s="9">
        <v>0.22772142110705032</v>
      </c>
      <c r="D17" s="9">
        <v>0.30997148446709483</v>
      </c>
      <c r="H17" s="9">
        <v>0</v>
      </c>
      <c r="I17" s="9">
        <v>0</v>
      </c>
      <c r="K17" s="9">
        <v>1.6E-2</v>
      </c>
      <c r="L17" s="9">
        <v>4.5999999999999999E-2</v>
      </c>
      <c r="M17" s="9">
        <v>0.30599999999999999</v>
      </c>
      <c r="N17" s="9">
        <v>4.2030000000000003</v>
      </c>
      <c r="O17" s="9">
        <v>14.436</v>
      </c>
      <c r="Q17" s="9">
        <v>4.2999999999999997E-2</v>
      </c>
      <c r="R17" s="9">
        <v>45.223999999999997</v>
      </c>
      <c r="S17" s="9">
        <v>0.157</v>
      </c>
      <c r="T17" s="9">
        <v>0</v>
      </c>
      <c r="U17" s="9">
        <v>33.773000000000003</v>
      </c>
      <c r="V17" s="9">
        <v>1.3460000000000001</v>
      </c>
      <c r="X17" s="9">
        <v>0</v>
      </c>
      <c r="Y17" s="9">
        <v>99.55</v>
      </c>
      <c r="AB17" s="9">
        <v>0</v>
      </c>
      <c r="AC17" s="9">
        <v>0</v>
      </c>
      <c r="AD17" s="9">
        <v>0</v>
      </c>
      <c r="AE17" s="9">
        <v>1.1246683806663887E-3</v>
      </c>
      <c r="AF17" s="9">
        <v>2.6295677552589849E-3</v>
      </c>
      <c r="AG17" s="9">
        <v>1.5102642860659923E-2</v>
      </c>
      <c r="AH17" s="9">
        <v>0.23354803637721908</v>
      </c>
      <c r="AI17" s="9">
        <v>0.79203855640725906</v>
      </c>
      <c r="AJ17" s="9">
        <v>0</v>
      </c>
      <c r="AK17" s="9">
        <v>0</v>
      </c>
      <c r="AL17" s="9">
        <v>1.3755290122592966E-3</v>
      </c>
      <c r="AM17" s="9">
        <v>1.3412829905431034</v>
      </c>
      <c r="AN17" s="9">
        <v>4.1063258864309322E-3</v>
      </c>
      <c r="AO17" s="9">
        <v>0</v>
      </c>
      <c r="AP17" s="9">
        <v>0.60252507006615708</v>
      </c>
      <c r="AQ17" s="9">
        <v>2.2885080053372059E-2</v>
      </c>
      <c r="AR17" s="9">
        <v>0</v>
      </c>
      <c r="AS17" s="9">
        <v>0</v>
      </c>
      <c r="AU17" s="9">
        <v>3.0166184673423859</v>
      </c>
    </row>
    <row r="18" spans="1:47" x14ac:dyDescent="0.25">
      <c r="A18" s="8" t="s">
        <v>647</v>
      </c>
      <c r="B18" s="9" t="s">
        <v>664</v>
      </c>
      <c r="C18" s="9">
        <v>0.15603946946834471</v>
      </c>
      <c r="D18" s="9">
        <v>0.43467262609050999</v>
      </c>
      <c r="H18" s="9">
        <v>0</v>
      </c>
      <c r="I18" s="9">
        <v>1.0999999999999999E-2</v>
      </c>
      <c r="K18" s="9">
        <v>2E-3</v>
      </c>
      <c r="L18" s="9">
        <v>8.2000000000000003E-2</v>
      </c>
      <c r="M18" s="9">
        <v>0.38900000000000001</v>
      </c>
      <c r="N18" s="9">
        <v>2.746</v>
      </c>
      <c r="O18" s="9">
        <v>15.042</v>
      </c>
      <c r="Q18" s="9">
        <v>5.0999999999999997E-2</v>
      </c>
      <c r="R18" s="9">
        <v>35.435000000000002</v>
      </c>
      <c r="S18" s="9">
        <v>0.16800000000000001</v>
      </c>
      <c r="T18" s="9">
        <v>0</v>
      </c>
      <c r="U18" s="9">
        <v>45.293999999999997</v>
      </c>
      <c r="V18" s="9">
        <v>1.708</v>
      </c>
      <c r="X18" s="9">
        <v>0</v>
      </c>
      <c r="Y18" s="9">
        <v>100.928</v>
      </c>
      <c r="AB18" s="9">
        <v>0</v>
      </c>
      <c r="AC18" s="9">
        <v>8.8419280855212543E-4</v>
      </c>
      <c r="AD18" s="9">
        <v>0</v>
      </c>
      <c r="AE18" s="9">
        <v>1.4615096438137034E-4</v>
      </c>
      <c r="AF18" s="9">
        <v>4.8731252441808603E-3</v>
      </c>
      <c r="AG18" s="9">
        <v>1.9959438264000012E-2</v>
      </c>
      <c r="AH18" s="9">
        <v>0.15862971723283523</v>
      </c>
      <c r="AI18" s="9">
        <v>0.85797023515944082</v>
      </c>
      <c r="AJ18" s="9">
        <v>0</v>
      </c>
      <c r="AK18" s="9">
        <v>0</v>
      </c>
      <c r="AL18" s="9">
        <v>1.6960500434578367E-3</v>
      </c>
      <c r="AM18" s="9">
        <v>1.0925745217148723</v>
      </c>
      <c r="AN18" s="9">
        <v>4.5680434822650577E-3</v>
      </c>
      <c r="AO18" s="9">
        <v>0</v>
      </c>
      <c r="AP18" s="9">
        <v>0.84006587770402374</v>
      </c>
      <c r="AQ18" s="9">
        <v>3.0189952479185388E-2</v>
      </c>
      <c r="AR18" s="9">
        <v>0</v>
      </c>
      <c r="AS18" s="9">
        <v>0</v>
      </c>
      <c r="AU18" s="9">
        <v>3.0115573050971949</v>
      </c>
    </row>
    <row r="19" spans="1:47" x14ac:dyDescent="0.25">
      <c r="A19" s="8" t="s">
        <v>647</v>
      </c>
      <c r="B19" s="9" t="s">
        <v>665</v>
      </c>
      <c r="C19" s="9">
        <v>0.25606587487073851</v>
      </c>
      <c r="D19" s="9">
        <v>0.34528385502964537</v>
      </c>
      <c r="H19" s="9">
        <v>0</v>
      </c>
      <c r="I19" s="9">
        <v>0</v>
      </c>
      <c r="K19" s="9">
        <v>1.0999999999999999E-2</v>
      </c>
      <c r="L19" s="9">
        <v>3.6999999999999998E-2</v>
      </c>
      <c r="M19" s="9">
        <v>0.30199999999999999</v>
      </c>
      <c r="N19" s="9">
        <v>4.7039999999999997</v>
      </c>
      <c r="O19" s="9">
        <v>13.840999999999999</v>
      </c>
      <c r="Q19" s="9">
        <v>3.4000000000000002E-2</v>
      </c>
      <c r="R19" s="9">
        <v>41.601999999999997</v>
      </c>
      <c r="S19" s="9">
        <v>0.16400000000000001</v>
      </c>
      <c r="T19" s="9">
        <v>0</v>
      </c>
      <c r="U19" s="9">
        <v>36.473999999999997</v>
      </c>
      <c r="V19" s="9">
        <v>1.296</v>
      </c>
      <c r="X19" s="9">
        <v>0</v>
      </c>
      <c r="Y19" s="9">
        <v>98.465000000000003</v>
      </c>
      <c r="AB19" s="9">
        <v>0</v>
      </c>
      <c r="AC19" s="9">
        <v>0</v>
      </c>
      <c r="AD19" s="9">
        <v>0</v>
      </c>
      <c r="AE19" s="9">
        <v>7.9400931158056965E-4</v>
      </c>
      <c r="AF19" s="9">
        <v>2.1719842199583762E-3</v>
      </c>
      <c r="AG19" s="9">
        <v>1.5306182127686162E-2</v>
      </c>
      <c r="AH19" s="9">
        <v>0.26841856540768189</v>
      </c>
      <c r="AI19" s="9">
        <v>0.77982171863320793</v>
      </c>
      <c r="AJ19" s="9">
        <v>0</v>
      </c>
      <c r="AK19" s="9">
        <v>0</v>
      </c>
      <c r="AL19" s="9">
        <v>1.1168854259806114E-3</v>
      </c>
      <c r="AM19" s="9">
        <v>1.2670509007887536</v>
      </c>
      <c r="AN19" s="9">
        <v>4.40479819610789E-3</v>
      </c>
      <c r="AO19" s="9">
        <v>0</v>
      </c>
      <c r="AP19" s="9">
        <v>0.66821663541371068</v>
      </c>
      <c r="AQ19" s="9">
        <v>2.2627719437294008E-2</v>
      </c>
      <c r="AR19" s="9">
        <v>0</v>
      </c>
      <c r="AS19" s="9">
        <v>0</v>
      </c>
      <c r="AU19" s="9">
        <v>3.0299293989619618</v>
      </c>
    </row>
    <row r="20" spans="1:47" x14ac:dyDescent="0.25">
      <c r="A20" s="8" t="s">
        <v>650</v>
      </c>
      <c r="B20" s="9" t="s">
        <v>666</v>
      </c>
      <c r="C20" s="9">
        <v>0.26797146604661182</v>
      </c>
      <c r="D20" s="9">
        <v>0.36614874842679856</v>
      </c>
      <c r="H20" s="9">
        <v>0</v>
      </c>
      <c r="I20" s="9">
        <v>0</v>
      </c>
      <c r="K20" s="9">
        <v>8.9999999999999993E-3</v>
      </c>
      <c r="L20" s="9">
        <v>4.3999999999999997E-2</v>
      </c>
      <c r="M20" s="9">
        <v>0.35099999999999998</v>
      </c>
      <c r="N20" s="9">
        <v>4.83</v>
      </c>
      <c r="O20" s="9">
        <v>13.363</v>
      </c>
      <c r="Q20" s="9">
        <v>2.8000000000000001E-2</v>
      </c>
      <c r="R20" s="9">
        <v>40.197000000000003</v>
      </c>
      <c r="S20" s="9">
        <v>3.7999999999999999E-2</v>
      </c>
      <c r="T20" s="9">
        <v>1E-3</v>
      </c>
      <c r="U20" s="9">
        <v>38.601999999999997</v>
      </c>
      <c r="V20" s="9">
        <v>1.4179999999999999</v>
      </c>
      <c r="X20" s="9">
        <v>0</v>
      </c>
      <c r="Y20" s="9">
        <v>98.881</v>
      </c>
      <c r="AB20" s="9">
        <v>0</v>
      </c>
      <c r="AC20" s="9">
        <v>0</v>
      </c>
      <c r="AD20" s="9">
        <v>0</v>
      </c>
      <c r="AE20" s="9">
        <v>6.5231045171260701E-4</v>
      </c>
      <c r="AF20" s="9">
        <v>2.5935016901458014E-3</v>
      </c>
      <c r="AG20" s="9">
        <v>1.7862653236677944E-2</v>
      </c>
      <c r="AH20" s="9">
        <v>0.27673958533013776</v>
      </c>
      <c r="AI20" s="9">
        <v>0.75598076140260284</v>
      </c>
      <c r="AJ20" s="9">
        <v>0</v>
      </c>
      <c r="AK20" s="9">
        <v>0</v>
      </c>
      <c r="AL20" s="9">
        <v>9.2356327589475623E-4</v>
      </c>
      <c r="AM20" s="9">
        <v>1.2292845163626642</v>
      </c>
      <c r="AN20" s="9">
        <v>1.0248131324521971E-3</v>
      </c>
      <c r="AO20" s="9">
        <v>2.5126534051185734E-5</v>
      </c>
      <c r="AP20" s="9">
        <v>0.71010506961924202</v>
      </c>
      <c r="AQ20" s="9">
        <v>2.4859416566795096E-2</v>
      </c>
      <c r="AR20" s="9">
        <v>0</v>
      </c>
      <c r="AS20" s="9">
        <v>0</v>
      </c>
      <c r="AU20" s="9">
        <v>3.0200513176023764</v>
      </c>
    </row>
    <row r="21" spans="1:47" x14ac:dyDescent="0.25">
      <c r="A21" s="8" t="s">
        <v>650</v>
      </c>
      <c r="B21" s="9" t="s">
        <v>667</v>
      </c>
      <c r="C21" s="9">
        <v>0.2048256441734278</v>
      </c>
      <c r="D21" s="9">
        <v>0.32282813728517107</v>
      </c>
      <c r="H21" s="9">
        <v>0</v>
      </c>
      <c r="I21" s="9">
        <v>0</v>
      </c>
      <c r="K21" s="9">
        <v>0.01</v>
      </c>
      <c r="L21" s="9">
        <v>5.3999999999999999E-2</v>
      </c>
      <c r="M21" s="9">
        <v>0.3</v>
      </c>
      <c r="N21" s="9">
        <v>3.7850000000000001</v>
      </c>
      <c r="O21" s="9">
        <v>14.882</v>
      </c>
      <c r="Q21" s="9">
        <v>1.4E-2</v>
      </c>
      <c r="R21" s="9">
        <v>44.098999999999997</v>
      </c>
      <c r="S21" s="9">
        <v>0.09</v>
      </c>
      <c r="T21" s="9">
        <v>0</v>
      </c>
      <c r="U21" s="9">
        <v>34.950000000000003</v>
      </c>
      <c r="V21" s="9">
        <v>1.2809999999999999</v>
      </c>
      <c r="X21" s="9">
        <v>0</v>
      </c>
      <c r="Y21" s="9">
        <v>99.465000000000003</v>
      </c>
      <c r="AB21" s="9">
        <v>0</v>
      </c>
      <c r="AC21" s="9">
        <v>0</v>
      </c>
      <c r="AD21" s="9">
        <v>0</v>
      </c>
      <c r="AE21" s="9">
        <v>7.0747862518016934E-4</v>
      </c>
      <c r="AF21" s="9">
        <v>3.1069131569531673E-3</v>
      </c>
      <c r="AG21" s="9">
        <v>1.4902584781850968E-2</v>
      </c>
      <c r="AH21" s="9">
        <v>0.21168570650344523</v>
      </c>
      <c r="AI21" s="9">
        <v>0.82180649784284709</v>
      </c>
      <c r="AJ21" s="9">
        <v>0</v>
      </c>
      <c r="AK21" s="9">
        <v>0</v>
      </c>
      <c r="AL21" s="9">
        <v>4.5075251169385695E-4</v>
      </c>
      <c r="AM21" s="9">
        <v>1.3164034339999877</v>
      </c>
      <c r="AN21" s="9">
        <v>2.3692183648274415E-3</v>
      </c>
      <c r="AO21" s="9">
        <v>0</v>
      </c>
      <c r="AP21" s="9">
        <v>0.62756899970751323</v>
      </c>
      <c r="AQ21" s="9">
        <v>2.1921250569200443E-2</v>
      </c>
      <c r="AR21" s="9">
        <v>0</v>
      </c>
      <c r="AS21" s="9">
        <v>0</v>
      </c>
      <c r="AU21" s="9">
        <v>3.0209228360634994</v>
      </c>
    </row>
    <row r="22" spans="1:47" x14ac:dyDescent="0.25">
      <c r="A22" s="8" t="s">
        <v>652</v>
      </c>
      <c r="B22" s="9" t="s">
        <v>668</v>
      </c>
      <c r="C22" s="9">
        <v>0.40009048398734376</v>
      </c>
      <c r="D22" s="9">
        <v>0.34505821708991097</v>
      </c>
      <c r="H22" s="9">
        <v>0</v>
      </c>
      <c r="I22" s="9">
        <v>0</v>
      </c>
      <c r="K22" s="9">
        <v>0</v>
      </c>
      <c r="L22" s="9">
        <v>4.2000000000000003E-2</v>
      </c>
      <c r="M22" s="9">
        <v>0.4</v>
      </c>
      <c r="N22" s="9">
        <v>7.2560000000000002</v>
      </c>
      <c r="O22" s="9">
        <v>11.019</v>
      </c>
      <c r="Q22" s="9">
        <v>8.5999999999999993E-2</v>
      </c>
      <c r="R22" s="9">
        <v>42.927999999999997</v>
      </c>
      <c r="S22" s="9">
        <v>0.159</v>
      </c>
      <c r="T22" s="9">
        <v>0</v>
      </c>
      <c r="U22" s="9">
        <v>37.598999999999997</v>
      </c>
      <c r="V22" s="9">
        <v>1.5429999999999999</v>
      </c>
      <c r="X22" s="9">
        <v>0</v>
      </c>
      <c r="Y22" s="9">
        <v>101.032</v>
      </c>
      <c r="AB22" s="9">
        <v>0</v>
      </c>
      <c r="AC22" s="9">
        <v>0</v>
      </c>
      <c r="AD22" s="9">
        <v>0</v>
      </c>
      <c r="AE22" s="9">
        <v>0</v>
      </c>
      <c r="AF22" s="9">
        <v>2.3995944051544006E-3</v>
      </c>
      <c r="AG22" s="9">
        <v>1.9731201590972969E-2</v>
      </c>
      <c r="AH22" s="9">
        <v>0.40297315964003677</v>
      </c>
      <c r="AI22" s="9">
        <v>0.60423189963546498</v>
      </c>
      <c r="AJ22" s="9">
        <v>0</v>
      </c>
      <c r="AK22" s="9">
        <v>0</v>
      </c>
      <c r="AL22" s="9">
        <v>2.7495509191905287E-3</v>
      </c>
      <c r="AM22" s="9">
        <v>1.2724892331012299</v>
      </c>
      <c r="AN22" s="9">
        <v>4.1563575551638058E-3</v>
      </c>
      <c r="AO22" s="9">
        <v>0</v>
      </c>
      <c r="AP22" s="9">
        <v>0.6704151078727193</v>
      </c>
      <c r="AQ22" s="9">
        <v>2.6220158850413126E-2</v>
      </c>
      <c r="AR22" s="9">
        <v>0</v>
      </c>
      <c r="AS22" s="9">
        <v>0</v>
      </c>
      <c r="AU22" s="9">
        <v>3.005366263570346</v>
      </c>
    </row>
    <row r="23" spans="1:47" x14ac:dyDescent="0.25">
      <c r="A23" s="8" t="s">
        <v>650</v>
      </c>
      <c r="B23" s="9" t="s">
        <v>669</v>
      </c>
      <c r="C23" s="9">
        <v>0.2388808837068937</v>
      </c>
      <c r="D23" s="9">
        <v>0.32076835861466468</v>
      </c>
      <c r="H23" s="9">
        <v>0</v>
      </c>
      <c r="I23" s="9">
        <v>0</v>
      </c>
      <c r="K23" s="9">
        <v>0</v>
      </c>
      <c r="L23" s="9">
        <v>5.5E-2</v>
      </c>
      <c r="M23" s="9">
        <v>0.39600000000000002</v>
      </c>
      <c r="N23" s="9">
        <v>4.42</v>
      </c>
      <c r="O23" s="9">
        <v>14.263</v>
      </c>
      <c r="Q23" s="9">
        <v>1.6E-2</v>
      </c>
      <c r="R23" s="9">
        <v>45.326000000000001</v>
      </c>
      <c r="S23" s="9">
        <v>0.17599999999999999</v>
      </c>
      <c r="T23" s="9">
        <v>7.5999999999999998E-2</v>
      </c>
      <c r="U23" s="9">
        <v>35.585000000000001</v>
      </c>
      <c r="V23" s="9">
        <v>1.47</v>
      </c>
      <c r="X23" s="9">
        <v>0</v>
      </c>
      <c r="Y23" s="9">
        <v>101.783</v>
      </c>
      <c r="AB23" s="9">
        <v>0</v>
      </c>
      <c r="AC23" s="9">
        <v>0</v>
      </c>
      <c r="AD23" s="9">
        <v>0</v>
      </c>
      <c r="AE23" s="9">
        <v>0</v>
      </c>
      <c r="AF23" s="9">
        <v>3.0875974951809168E-3</v>
      </c>
      <c r="AG23" s="9">
        <v>1.9193676401987641E-2</v>
      </c>
      <c r="AH23" s="9">
        <v>0.24119625260990174</v>
      </c>
      <c r="AI23" s="9">
        <v>0.76849631410819941</v>
      </c>
      <c r="AJ23" s="9">
        <v>0</v>
      </c>
      <c r="AK23" s="9">
        <v>0</v>
      </c>
      <c r="AL23" s="9">
        <v>5.0263501372413086E-4</v>
      </c>
      <c r="AM23" s="9">
        <v>1.3201713258099503</v>
      </c>
      <c r="AN23" s="9">
        <v>4.5206187791315714E-3</v>
      </c>
      <c r="AO23" s="9">
        <v>1.8187387086511539E-3</v>
      </c>
      <c r="AP23" s="9">
        <v>0.62345327200380662</v>
      </c>
      <c r="AQ23" s="9">
        <v>2.4544611781140622E-2</v>
      </c>
      <c r="AR23" s="9">
        <v>0</v>
      </c>
      <c r="AS23" s="9">
        <v>0</v>
      </c>
      <c r="AU23" s="9">
        <v>3.006985042711674</v>
      </c>
    </row>
    <row r="24" spans="1:47" x14ac:dyDescent="0.25">
      <c r="A24" s="8" t="s">
        <v>647</v>
      </c>
      <c r="B24" s="9" t="s">
        <v>670</v>
      </c>
      <c r="C24" s="9">
        <v>0.19818305400106381</v>
      </c>
      <c r="D24" s="9">
        <v>0.32515481046158079</v>
      </c>
      <c r="H24" s="9">
        <v>0</v>
      </c>
      <c r="I24" s="9">
        <v>4.7E-2</v>
      </c>
      <c r="K24" s="9">
        <v>0.03</v>
      </c>
      <c r="L24" s="9">
        <v>4.8000000000000001E-2</v>
      </c>
      <c r="M24" s="9">
        <v>0.34300000000000003</v>
      </c>
      <c r="N24" s="9">
        <v>3.8639999999999999</v>
      </c>
      <c r="O24" s="9">
        <v>15.833</v>
      </c>
      <c r="Q24" s="9">
        <v>0.03</v>
      </c>
      <c r="R24" s="9">
        <v>42.241</v>
      </c>
      <c r="S24" s="9">
        <v>0.20399999999999999</v>
      </c>
      <c r="T24" s="9">
        <v>0</v>
      </c>
      <c r="U24" s="9">
        <v>33.835000000000001</v>
      </c>
      <c r="V24" s="9">
        <v>1.456</v>
      </c>
      <c r="X24" s="9">
        <v>0</v>
      </c>
      <c r="Y24" s="9">
        <v>97.930999999999997</v>
      </c>
      <c r="AB24" s="9">
        <v>0</v>
      </c>
      <c r="AC24" s="9">
        <v>3.7227938014742167E-3</v>
      </c>
      <c r="AD24" s="9">
        <v>0</v>
      </c>
      <c r="AE24" s="9">
        <v>2.160278659779438E-3</v>
      </c>
      <c r="AF24" s="9">
        <v>2.8109413834264104E-3</v>
      </c>
      <c r="AG24" s="9">
        <v>1.7342418576728719E-2</v>
      </c>
      <c r="AH24" s="9">
        <v>0.21995709028496746</v>
      </c>
      <c r="AI24" s="9">
        <v>0.88991121502324921</v>
      </c>
      <c r="AJ24" s="9">
        <v>0</v>
      </c>
      <c r="AK24" s="9">
        <v>0</v>
      </c>
      <c r="AL24" s="9">
        <v>9.8312009235235242E-4</v>
      </c>
      <c r="AM24" s="9">
        <v>1.2834225146593026</v>
      </c>
      <c r="AN24" s="9">
        <v>5.4659788380520919E-3</v>
      </c>
      <c r="AO24" s="9">
        <v>0</v>
      </c>
      <c r="AP24" s="9">
        <v>0.61838034999049696</v>
      </c>
      <c r="AQ24" s="9">
        <v>2.536020553862894E-2</v>
      </c>
      <c r="AR24" s="9">
        <v>0</v>
      </c>
      <c r="AS24" s="9">
        <v>0</v>
      </c>
      <c r="AU24" s="9">
        <v>3.0695169068484578</v>
      </c>
    </row>
    <row r="25" spans="1:47" x14ac:dyDescent="0.25">
      <c r="A25" s="8" t="s">
        <v>671</v>
      </c>
      <c r="B25" s="9" t="s">
        <v>672</v>
      </c>
      <c r="C25" s="9">
        <v>0.40435541150166421</v>
      </c>
      <c r="D25" s="9">
        <v>0.29226658872240008</v>
      </c>
      <c r="H25" s="9">
        <v>0</v>
      </c>
      <c r="I25" s="9">
        <v>0</v>
      </c>
      <c r="K25" s="9">
        <v>7.0000000000000001E-3</v>
      </c>
      <c r="L25" s="9">
        <v>4.8000000000000001E-2</v>
      </c>
      <c r="M25" s="9">
        <v>0.63500000000000001</v>
      </c>
      <c r="N25" s="9">
        <v>7.5359999999999996</v>
      </c>
      <c r="O25" s="9">
        <v>11.243</v>
      </c>
      <c r="Q25" s="9">
        <v>0</v>
      </c>
      <c r="R25" s="9">
        <v>46.533000000000001</v>
      </c>
      <c r="S25" s="9">
        <v>0.45</v>
      </c>
      <c r="T25" s="9">
        <v>0</v>
      </c>
      <c r="U25" s="9">
        <v>31.946000000000002</v>
      </c>
      <c r="V25" s="9">
        <v>1.2829999999999999</v>
      </c>
      <c r="X25" s="9">
        <v>0</v>
      </c>
      <c r="Y25" s="9">
        <v>99.680999999999997</v>
      </c>
      <c r="AB25" s="9">
        <v>0</v>
      </c>
      <c r="AC25" s="9">
        <v>0</v>
      </c>
      <c r="AD25" s="9">
        <v>0</v>
      </c>
      <c r="AE25" s="9">
        <v>4.8661120957360778E-4</v>
      </c>
      <c r="AF25" s="9">
        <v>2.7136094168173338E-3</v>
      </c>
      <c r="AG25" s="9">
        <v>3.0994513057755871E-2</v>
      </c>
      <c r="AH25" s="9">
        <v>0.41413056636438628</v>
      </c>
      <c r="AI25" s="9">
        <v>0.61004409430460238</v>
      </c>
      <c r="AJ25" s="9">
        <v>0</v>
      </c>
      <c r="AK25" s="9">
        <v>0</v>
      </c>
      <c r="AL25" s="9">
        <v>0</v>
      </c>
      <c r="AM25" s="9">
        <v>1.3648724373957146</v>
      </c>
      <c r="AN25" s="9">
        <v>1.1639808642972756E-2</v>
      </c>
      <c r="AO25" s="9">
        <v>0</v>
      </c>
      <c r="AP25" s="9">
        <v>0.56363964871852956</v>
      </c>
      <c r="AQ25" s="9">
        <v>2.1573151769714711E-2</v>
      </c>
      <c r="AR25" s="9">
        <v>0</v>
      </c>
      <c r="AS25" s="9">
        <v>0</v>
      </c>
      <c r="AU25" s="9">
        <v>3.0200944408800674</v>
      </c>
    </row>
    <row r="26" spans="1:47" x14ac:dyDescent="0.25">
      <c r="A26" s="9" t="s">
        <v>673</v>
      </c>
      <c r="B26" s="9" t="s">
        <v>674</v>
      </c>
      <c r="C26" s="9">
        <v>0.36177853624979073</v>
      </c>
      <c r="D26" s="9">
        <v>0.28353930314997894</v>
      </c>
      <c r="H26" s="9">
        <v>0</v>
      </c>
      <c r="I26" s="9">
        <v>0</v>
      </c>
      <c r="K26" s="9">
        <v>1.2E-2</v>
      </c>
      <c r="L26" s="9">
        <v>3.1E-2</v>
      </c>
      <c r="M26" s="9">
        <v>0.49</v>
      </c>
      <c r="N26" s="9">
        <v>6.6050000000000004</v>
      </c>
      <c r="O26" s="9">
        <v>11.801</v>
      </c>
      <c r="Q26" s="9">
        <v>0.14299999999999999</v>
      </c>
      <c r="R26" s="9">
        <v>46.558</v>
      </c>
      <c r="S26" s="9">
        <v>0.27800000000000002</v>
      </c>
      <c r="T26" s="9">
        <v>3.5999999999999997E-2</v>
      </c>
      <c r="U26" s="9">
        <v>30.631</v>
      </c>
      <c r="V26" s="9">
        <v>1.089</v>
      </c>
      <c r="X26" s="9">
        <v>0</v>
      </c>
      <c r="Y26" s="9">
        <v>97.674000000000007</v>
      </c>
      <c r="AB26" s="9">
        <v>0</v>
      </c>
      <c r="AC26" s="9">
        <v>0</v>
      </c>
      <c r="AD26" s="9">
        <v>0</v>
      </c>
      <c r="AE26" s="9">
        <v>8.4829653254878199E-4</v>
      </c>
      <c r="AF26" s="9">
        <v>1.7821742761846952E-3</v>
      </c>
      <c r="AG26" s="9">
        <v>2.4321454810686618E-2</v>
      </c>
      <c r="AH26" s="9">
        <v>0.369106416635329</v>
      </c>
      <c r="AI26" s="9">
        <v>0.6511487385253375</v>
      </c>
      <c r="AJ26" s="9">
        <v>0</v>
      </c>
      <c r="AK26" s="9">
        <v>0</v>
      </c>
      <c r="AL26" s="9">
        <v>4.6004390342346026E-3</v>
      </c>
      <c r="AM26" s="9">
        <v>1.3886976598839191</v>
      </c>
      <c r="AN26" s="9">
        <v>7.3124094196167274E-3</v>
      </c>
      <c r="AO26" s="9">
        <v>8.8224601441688213E-4</v>
      </c>
      <c r="AP26" s="9">
        <v>0.54957706473034607</v>
      </c>
      <c r="AQ26" s="9">
        <v>1.8620751263908882E-2</v>
      </c>
      <c r="AR26" s="9">
        <v>0</v>
      </c>
      <c r="AS26" s="9">
        <v>0</v>
      </c>
      <c r="AU26" s="9">
        <v>3.0168976511265284</v>
      </c>
    </row>
    <row r="27" spans="1:47" x14ac:dyDescent="0.25">
      <c r="A27" s="8" t="s">
        <v>673</v>
      </c>
      <c r="B27" s="9" t="s">
        <v>675</v>
      </c>
      <c r="C27" s="9">
        <v>0.39747160773136353</v>
      </c>
      <c r="D27" s="9">
        <v>0.20606688453139679</v>
      </c>
      <c r="H27" s="9">
        <v>0</v>
      </c>
      <c r="I27" s="9">
        <v>1E-3</v>
      </c>
      <c r="K27" s="9">
        <v>2E-3</v>
      </c>
      <c r="L27" s="9">
        <v>2.1999999999999999E-2</v>
      </c>
      <c r="M27" s="9">
        <v>0.32300000000000001</v>
      </c>
      <c r="N27" s="9">
        <v>7.7229999999999999</v>
      </c>
      <c r="O27" s="9">
        <v>11.856999999999999</v>
      </c>
      <c r="Q27" s="9">
        <v>5.8999999999999997E-2</v>
      </c>
      <c r="R27" s="9">
        <v>54.145000000000003</v>
      </c>
      <c r="S27" s="9">
        <v>0.114</v>
      </c>
      <c r="T27" s="9">
        <v>0.10100000000000001</v>
      </c>
      <c r="U27" s="9">
        <v>23.363</v>
      </c>
      <c r="V27" s="9">
        <v>1.0620000000000001</v>
      </c>
      <c r="X27" s="9">
        <v>0</v>
      </c>
      <c r="Y27" s="9">
        <v>98.772000000000006</v>
      </c>
      <c r="AB27" s="9">
        <v>0</v>
      </c>
      <c r="AC27" s="9">
        <v>7.4339912224761693E-5</v>
      </c>
      <c r="AD27" s="9">
        <v>0</v>
      </c>
      <c r="AE27" s="9">
        <v>1.3516661450360933E-4</v>
      </c>
      <c r="AF27" s="9">
        <v>1.2091610598198681E-3</v>
      </c>
      <c r="AG27" s="9">
        <v>1.5327417464904874E-2</v>
      </c>
      <c r="AH27" s="9">
        <v>0.41260815071614154</v>
      </c>
      <c r="AI27" s="9">
        <v>0.62547392279641045</v>
      </c>
      <c r="AJ27" s="9">
        <v>0</v>
      </c>
      <c r="AK27" s="9">
        <v>0</v>
      </c>
      <c r="AL27" s="9">
        <v>1.8146306778523023E-3</v>
      </c>
      <c r="AM27" s="9">
        <v>1.5439909148767819</v>
      </c>
      <c r="AN27" s="9">
        <v>2.8667746114718453E-3</v>
      </c>
      <c r="AO27" s="9">
        <v>2.3663641265362716E-3</v>
      </c>
      <c r="AP27" s="9">
        <v>0.40074584543012637</v>
      </c>
      <c r="AQ27" s="9">
        <v>1.7360683940935775E-2</v>
      </c>
      <c r="AR27" s="9">
        <v>0</v>
      </c>
      <c r="AS27" s="9">
        <v>0</v>
      </c>
      <c r="AU27" s="9">
        <v>3.0239733722277098</v>
      </c>
    </row>
    <row r="28" spans="1:47" x14ac:dyDescent="0.25">
      <c r="A28" s="8" t="s">
        <v>676</v>
      </c>
      <c r="B28" s="9" t="s">
        <v>677</v>
      </c>
      <c r="C28" s="9">
        <v>0.20512404677967169</v>
      </c>
      <c r="D28" s="9">
        <v>0.31623578401141356</v>
      </c>
      <c r="H28" s="9">
        <v>0</v>
      </c>
      <c r="I28" s="9">
        <v>0</v>
      </c>
      <c r="K28" s="9">
        <v>1E-3</v>
      </c>
      <c r="L28" s="9">
        <v>0.04</v>
      </c>
      <c r="M28" s="9">
        <v>0.53200000000000003</v>
      </c>
      <c r="N28" s="9">
        <v>3.782</v>
      </c>
      <c r="O28" s="9">
        <v>14.843</v>
      </c>
      <c r="Q28" s="9">
        <v>3.7999999999999999E-2</v>
      </c>
      <c r="R28" s="9">
        <v>44.484999999999999</v>
      </c>
      <c r="S28" s="9">
        <v>0.34300000000000003</v>
      </c>
      <c r="T28" s="9">
        <v>1.2E-2</v>
      </c>
      <c r="U28" s="9">
        <v>34.203000000000003</v>
      </c>
      <c r="V28" s="9">
        <v>1.276</v>
      </c>
      <c r="X28" s="9">
        <v>0</v>
      </c>
      <c r="Y28" s="9">
        <v>99.555000000000007</v>
      </c>
      <c r="AB28" s="9">
        <v>0</v>
      </c>
      <c r="AC28" s="9">
        <v>0</v>
      </c>
      <c r="AD28" s="9">
        <v>0</v>
      </c>
      <c r="AE28" s="9">
        <v>7.0401710673199562E-5</v>
      </c>
      <c r="AF28" s="9">
        <v>2.2901568866989866E-3</v>
      </c>
      <c r="AG28" s="9">
        <v>2.6297948327519537E-2</v>
      </c>
      <c r="AH28" s="9">
        <v>0.21048301886793605</v>
      </c>
      <c r="AI28" s="9">
        <v>0.81564249967753499</v>
      </c>
      <c r="AJ28" s="9">
        <v>0</v>
      </c>
      <c r="AK28" s="9">
        <v>0</v>
      </c>
      <c r="AL28" s="9">
        <v>1.2174849607702526E-3</v>
      </c>
      <c r="AM28" s="9">
        <v>1.3214287423933073</v>
      </c>
      <c r="AN28" s="9">
        <v>8.9851760302391871E-3</v>
      </c>
      <c r="AO28" s="9">
        <v>2.9287696585504554E-4</v>
      </c>
      <c r="AP28" s="9">
        <v>0.61115080987645487</v>
      </c>
      <c r="AQ28" s="9">
        <v>2.1728850895902142E-2</v>
      </c>
      <c r="AR28" s="9">
        <v>0</v>
      </c>
      <c r="AS28" s="9">
        <v>0</v>
      </c>
      <c r="AU28" s="9">
        <v>3.019587966592892</v>
      </c>
    </row>
    <row r="29" spans="1:47" x14ac:dyDescent="0.25">
      <c r="A29" s="8" t="s">
        <v>671</v>
      </c>
      <c r="B29" s="9" t="s">
        <v>678</v>
      </c>
      <c r="C29" s="9">
        <v>0.42137884655249574</v>
      </c>
      <c r="D29" s="9">
        <v>0.28754088577091624</v>
      </c>
      <c r="H29" s="9">
        <v>0</v>
      </c>
      <c r="I29" s="9">
        <v>0</v>
      </c>
      <c r="K29" s="9">
        <v>6.0000000000000001E-3</v>
      </c>
      <c r="L29" s="9">
        <v>6.4000000000000001E-2</v>
      </c>
      <c r="M29" s="9">
        <v>0.44500000000000001</v>
      </c>
      <c r="N29" s="9">
        <v>7.9290000000000003</v>
      </c>
      <c r="O29" s="9">
        <v>11.026999999999999</v>
      </c>
      <c r="Q29" s="9">
        <v>8.3000000000000004E-2</v>
      </c>
      <c r="R29" s="9">
        <v>46.924999999999997</v>
      </c>
      <c r="S29" s="9">
        <v>0.159</v>
      </c>
      <c r="T29" s="9">
        <v>0</v>
      </c>
      <c r="U29" s="9">
        <v>31.484000000000002</v>
      </c>
      <c r="V29" s="9">
        <v>1.3009999999999999</v>
      </c>
      <c r="X29" s="9">
        <v>0</v>
      </c>
      <c r="Y29" s="9">
        <v>99.423000000000002</v>
      </c>
      <c r="AB29" s="9">
        <v>0</v>
      </c>
      <c r="AC29" s="9">
        <v>0</v>
      </c>
      <c r="AD29" s="9">
        <v>0</v>
      </c>
      <c r="AE29" s="9">
        <v>4.1764607022708986E-4</v>
      </c>
      <c r="AF29" s="9">
        <v>3.6229234196622942E-3</v>
      </c>
      <c r="AG29" s="9">
        <v>2.1749244886747336E-2</v>
      </c>
      <c r="AH29" s="9">
        <v>0.43630269364081659</v>
      </c>
      <c r="AI29" s="9">
        <v>0.59911400373357704</v>
      </c>
      <c r="AJ29" s="9">
        <v>0</v>
      </c>
      <c r="AK29" s="9">
        <v>0</v>
      </c>
      <c r="AL29" s="9">
        <v>2.6292509398962243E-3</v>
      </c>
      <c r="AM29" s="9">
        <v>1.3781877081082115</v>
      </c>
      <c r="AN29" s="9">
        <v>4.1181629876400339E-3</v>
      </c>
      <c r="AO29" s="9">
        <v>0</v>
      </c>
      <c r="AP29" s="9">
        <v>0.55622183285117288</v>
      </c>
      <c r="AQ29" s="9">
        <v>2.1904700466285645E-2</v>
      </c>
      <c r="AR29" s="9">
        <v>0</v>
      </c>
      <c r="AS29" s="9">
        <v>0</v>
      </c>
      <c r="AU29" s="9">
        <v>3.0242681671042364</v>
      </c>
    </row>
    <row r="30" spans="1:47" x14ac:dyDescent="0.25">
      <c r="A30" s="8" t="s">
        <v>673</v>
      </c>
      <c r="B30" s="9" t="s">
        <v>679</v>
      </c>
      <c r="C30" s="9">
        <v>0.46007789287377421</v>
      </c>
      <c r="D30" s="9">
        <v>0.26702356340654132</v>
      </c>
      <c r="H30" s="9">
        <v>0</v>
      </c>
      <c r="I30" s="9">
        <v>0</v>
      </c>
      <c r="K30" s="9">
        <v>1.0999999999999999E-2</v>
      </c>
      <c r="L30" s="9">
        <v>2.8000000000000001E-2</v>
      </c>
      <c r="M30" s="9">
        <v>0.65100000000000002</v>
      </c>
      <c r="N30" s="9">
        <v>8.6980000000000004</v>
      </c>
      <c r="O30" s="9">
        <v>10.337999999999999</v>
      </c>
      <c r="Q30" s="9">
        <v>0.113</v>
      </c>
      <c r="R30" s="9">
        <v>48.619</v>
      </c>
      <c r="S30" s="9">
        <v>0.27600000000000002</v>
      </c>
      <c r="T30" s="9">
        <v>0</v>
      </c>
      <c r="U30" s="9">
        <v>29.445</v>
      </c>
      <c r="V30" s="9">
        <v>1.4039999999999999</v>
      </c>
      <c r="X30" s="9">
        <v>0</v>
      </c>
      <c r="Y30" s="9">
        <v>99.582999999999998</v>
      </c>
      <c r="AB30" s="9">
        <v>0</v>
      </c>
      <c r="AC30" s="9">
        <v>0</v>
      </c>
      <c r="AD30" s="9">
        <v>0</v>
      </c>
      <c r="AE30" s="9">
        <v>7.5687972516072933E-4</v>
      </c>
      <c r="AF30" s="9">
        <v>1.5668024758893689E-3</v>
      </c>
      <c r="AG30" s="9">
        <v>3.1451560517681047E-2</v>
      </c>
      <c r="AH30" s="9">
        <v>0.47311412838764516</v>
      </c>
      <c r="AI30" s="9">
        <v>0.55522071602846657</v>
      </c>
      <c r="AJ30" s="9">
        <v>0</v>
      </c>
      <c r="AK30" s="9">
        <v>0</v>
      </c>
      <c r="AL30" s="9">
        <v>3.5384203707499355E-3</v>
      </c>
      <c r="AM30" s="9">
        <v>1.411520371932502</v>
      </c>
      <c r="AN30" s="9">
        <v>7.0663074024060199E-3</v>
      </c>
      <c r="AO30" s="9">
        <v>0</v>
      </c>
      <c r="AP30" s="9">
        <v>0.51421734822206</v>
      </c>
      <c r="AQ30" s="9">
        <v>2.3367065058938253E-2</v>
      </c>
      <c r="AR30" s="9">
        <v>0</v>
      </c>
      <c r="AS30" s="9">
        <v>0</v>
      </c>
      <c r="AU30" s="9">
        <v>3.0218196001214994</v>
      </c>
    </row>
    <row r="31" spans="1:47" x14ac:dyDescent="0.25">
      <c r="A31" s="8" t="s">
        <v>671</v>
      </c>
      <c r="B31" s="9" t="s">
        <v>680</v>
      </c>
      <c r="C31" s="9">
        <v>0.31663454611120562</v>
      </c>
      <c r="D31" s="9">
        <v>0.3484737636135618</v>
      </c>
      <c r="H31" s="9">
        <v>0</v>
      </c>
      <c r="I31" s="9">
        <v>0</v>
      </c>
      <c r="K31" s="9">
        <v>0.01</v>
      </c>
      <c r="L31" s="9">
        <v>6.5000000000000002E-2</v>
      </c>
      <c r="M31" s="9">
        <v>0.94099999999999995</v>
      </c>
      <c r="N31" s="9">
        <v>5.7640000000000002</v>
      </c>
      <c r="O31" s="9">
        <v>12.599</v>
      </c>
      <c r="Q31" s="9">
        <v>0.14399999999999999</v>
      </c>
      <c r="R31" s="9">
        <v>41.703000000000003</v>
      </c>
      <c r="S31" s="9">
        <v>0.59499999999999997</v>
      </c>
      <c r="T31" s="9">
        <v>0</v>
      </c>
      <c r="U31" s="9">
        <v>37.081000000000003</v>
      </c>
      <c r="V31" s="9">
        <v>1.3320000000000001</v>
      </c>
      <c r="X31" s="9">
        <v>0</v>
      </c>
      <c r="Y31" s="9">
        <v>100.23399999999999</v>
      </c>
      <c r="AB31" s="9">
        <v>0</v>
      </c>
      <c r="AC31" s="9">
        <v>0</v>
      </c>
      <c r="AD31" s="9">
        <v>0</v>
      </c>
      <c r="AE31" s="9">
        <v>7.0704570857545786E-4</v>
      </c>
      <c r="AF31" s="9">
        <v>3.7375144335766489E-3</v>
      </c>
      <c r="AG31" s="9">
        <v>4.671583731960776E-2</v>
      </c>
      <c r="AH31" s="9">
        <v>0.32216903053690743</v>
      </c>
      <c r="AI31" s="9">
        <v>0.6953100616647313</v>
      </c>
      <c r="AJ31" s="9">
        <v>0</v>
      </c>
      <c r="AK31" s="9">
        <v>0</v>
      </c>
      <c r="AL31" s="9">
        <v>4.6334745214375826E-3</v>
      </c>
      <c r="AM31" s="9">
        <v>1.2441184500588298</v>
      </c>
      <c r="AN31" s="9">
        <v>1.5653581334169789E-2</v>
      </c>
      <c r="AO31" s="9">
        <v>0</v>
      </c>
      <c r="AP31" s="9">
        <v>0.66542621687444292</v>
      </c>
      <c r="AQ31" s="9">
        <v>2.2780045585269561E-2</v>
      </c>
      <c r="AR31" s="9">
        <v>0</v>
      </c>
      <c r="AS31" s="9">
        <v>0</v>
      </c>
      <c r="AU31" s="9">
        <v>3.0212512580375477</v>
      </c>
    </row>
    <row r="32" spans="1:47" x14ac:dyDescent="0.25">
      <c r="A32" s="8" t="s">
        <v>671</v>
      </c>
      <c r="B32" s="9" t="s">
        <v>681</v>
      </c>
      <c r="C32" s="9">
        <v>0.16027656350926414</v>
      </c>
      <c r="D32" s="9">
        <v>0.30271223031762862</v>
      </c>
      <c r="H32" s="9">
        <v>0</v>
      </c>
      <c r="I32" s="9">
        <v>0</v>
      </c>
      <c r="K32" s="9">
        <v>4.0000000000000001E-3</v>
      </c>
      <c r="L32" s="9">
        <v>6.0999999999999999E-2</v>
      </c>
      <c r="M32" s="9">
        <v>0.40600000000000003</v>
      </c>
      <c r="N32" s="9">
        <v>2.887</v>
      </c>
      <c r="O32" s="9">
        <v>15.319000000000001</v>
      </c>
      <c r="Q32" s="9">
        <v>2E-3</v>
      </c>
      <c r="R32" s="9">
        <v>45.072000000000003</v>
      </c>
      <c r="S32" s="9">
        <v>0.27100000000000002</v>
      </c>
      <c r="T32" s="9">
        <v>1E-3</v>
      </c>
      <c r="U32" s="9">
        <v>32.529000000000003</v>
      </c>
      <c r="V32" s="9">
        <v>1.3959999999999999</v>
      </c>
      <c r="X32" s="9">
        <v>0</v>
      </c>
      <c r="Y32" s="9">
        <v>97.947999999999993</v>
      </c>
      <c r="AB32" s="9">
        <v>0</v>
      </c>
      <c r="AC32" s="9">
        <v>0</v>
      </c>
      <c r="AD32" s="9">
        <v>0</v>
      </c>
      <c r="AE32" s="9">
        <v>2.847342819582891E-4</v>
      </c>
      <c r="AF32" s="9">
        <v>3.5312757671927949E-3</v>
      </c>
      <c r="AG32" s="9">
        <v>2.0292372450328028E-2</v>
      </c>
      <c r="AH32" s="9">
        <v>0.16245716838989047</v>
      </c>
      <c r="AI32" s="9">
        <v>0.85114809511764822</v>
      </c>
      <c r="AJ32" s="9">
        <v>0</v>
      </c>
      <c r="AK32" s="9">
        <v>0</v>
      </c>
      <c r="AL32" s="9">
        <v>6.4789788184847947E-5</v>
      </c>
      <c r="AM32" s="9">
        <v>1.3537346323005817</v>
      </c>
      <c r="AN32" s="9">
        <v>7.17791508932588E-3</v>
      </c>
      <c r="AO32" s="9">
        <v>2.4677463971117071E-5</v>
      </c>
      <c r="AP32" s="9">
        <v>0.58769427432893662</v>
      </c>
      <c r="AQ32" s="9">
        <v>2.4036324556771183E-2</v>
      </c>
      <c r="AR32" s="9">
        <v>0</v>
      </c>
      <c r="AS32" s="9">
        <v>0</v>
      </c>
      <c r="AU32" s="9">
        <v>3.0104462595347892</v>
      </c>
    </row>
    <row r="33" spans="1:47" x14ac:dyDescent="0.25">
      <c r="A33" s="8" t="s">
        <v>676</v>
      </c>
      <c r="B33" s="9" t="s">
        <v>682</v>
      </c>
      <c r="C33" s="9">
        <v>0.23307916225527228</v>
      </c>
      <c r="D33" s="9">
        <v>0.38540890227735414</v>
      </c>
      <c r="H33" s="9">
        <v>0</v>
      </c>
      <c r="I33" s="9">
        <v>0</v>
      </c>
      <c r="K33" s="9">
        <v>1.4E-2</v>
      </c>
      <c r="L33" s="9">
        <v>6.3E-2</v>
      </c>
      <c r="M33" s="9">
        <v>0.41299999999999998</v>
      </c>
      <c r="N33" s="9">
        <v>4.181</v>
      </c>
      <c r="O33" s="9">
        <v>13.933</v>
      </c>
      <c r="Q33" s="9">
        <v>0</v>
      </c>
      <c r="R33" s="9">
        <v>38.552999999999997</v>
      </c>
      <c r="S33" s="9">
        <v>0.23799999999999999</v>
      </c>
      <c r="T33" s="9">
        <v>3.2000000000000001E-2</v>
      </c>
      <c r="U33" s="9">
        <v>40.192</v>
      </c>
      <c r="V33" s="9">
        <v>1.532</v>
      </c>
      <c r="X33" s="9">
        <v>0</v>
      </c>
      <c r="Y33" s="9">
        <v>99.150999999999996</v>
      </c>
      <c r="AB33" s="9">
        <v>0</v>
      </c>
      <c r="AC33" s="9">
        <v>0</v>
      </c>
      <c r="AD33" s="9">
        <v>0</v>
      </c>
      <c r="AE33" s="9">
        <v>1.0201921106476294E-3</v>
      </c>
      <c r="AF33" s="9">
        <v>3.7335030091118137E-3</v>
      </c>
      <c r="AG33" s="9">
        <v>2.1131532789205463E-2</v>
      </c>
      <c r="AH33" s="9">
        <v>0.24084987210049727</v>
      </c>
      <c r="AI33" s="9">
        <v>0.79248948681102305</v>
      </c>
      <c r="AJ33" s="9">
        <v>0</v>
      </c>
      <c r="AK33" s="9">
        <v>0</v>
      </c>
      <c r="AL33" s="9">
        <v>0</v>
      </c>
      <c r="AM33" s="9">
        <v>1.1853839572241907</v>
      </c>
      <c r="AN33" s="9">
        <v>6.4532745142668081E-3</v>
      </c>
      <c r="AO33" s="9">
        <v>8.0839694186978222E-4</v>
      </c>
      <c r="AP33" s="9">
        <v>0.74335201310893895</v>
      </c>
      <c r="AQ33" s="9">
        <v>2.7003220556573903E-2</v>
      </c>
      <c r="AR33" s="9">
        <v>0</v>
      </c>
      <c r="AS33" s="9">
        <v>0</v>
      </c>
      <c r="AU33" s="9">
        <v>3.0222254491663256</v>
      </c>
    </row>
    <row r="34" spans="1:47" x14ac:dyDescent="0.25">
      <c r="A34" s="8" t="s">
        <v>676</v>
      </c>
      <c r="B34" s="9" t="s">
        <v>683</v>
      </c>
      <c r="C34" s="9">
        <v>0.18419104130553404</v>
      </c>
      <c r="D34" s="9">
        <v>0.33932252917131528</v>
      </c>
      <c r="H34" s="9">
        <v>0</v>
      </c>
      <c r="I34" s="9">
        <v>0</v>
      </c>
      <c r="K34" s="9">
        <v>7.0000000000000001E-3</v>
      </c>
      <c r="L34" s="9">
        <v>5.0999999999999997E-2</v>
      </c>
      <c r="M34" s="9">
        <v>0.443</v>
      </c>
      <c r="N34" s="9">
        <v>3.3740000000000001</v>
      </c>
      <c r="O34" s="9">
        <v>15.135</v>
      </c>
      <c r="Q34" s="9">
        <v>2.4E-2</v>
      </c>
      <c r="R34" s="9">
        <v>43.366</v>
      </c>
      <c r="S34" s="9">
        <v>0.35599999999999998</v>
      </c>
      <c r="T34" s="9">
        <v>0</v>
      </c>
      <c r="U34" s="9">
        <v>37.027000000000001</v>
      </c>
      <c r="V34" s="9">
        <v>1.31</v>
      </c>
      <c r="X34" s="9">
        <v>0</v>
      </c>
      <c r="Y34" s="9">
        <v>101.093</v>
      </c>
      <c r="AB34" s="9">
        <v>0</v>
      </c>
      <c r="AC34" s="9">
        <v>0</v>
      </c>
      <c r="AD34" s="9">
        <v>0</v>
      </c>
      <c r="AE34" s="9">
        <v>4.9038078641503878E-4</v>
      </c>
      <c r="AF34" s="9">
        <v>2.9055450470842513E-3</v>
      </c>
      <c r="AG34" s="9">
        <v>2.1790447804522519E-2</v>
      </c>
      <c r="AH34" s="9">
        <v>0.18684987491214772</v>
      </c>
      <c r="AI34" s="9">
        <v>0.82758532013191111</v>
      </c>
      <c r="AJ34" s="9">
        <v>0</v>
      </c>
      <c r="AK34" s="9">
        <v>0</v>
      </c>
      <c r="AL34" s="9">
        <v>7.6514447035388252E-4</v>
      </c>
      <c r="AM34" s="9">
        <v>1.2818337825219626</v>
      </c>
      <c r="AN34" s="9">
        <v>9.279715495153008E-3</v>
      </c>
      <c r="AO34" s="9">
        <v>0</v>
      </c>
      <c r="AP34" s="9">
        <v>0.65834707594467223</v>
      </c>
      <c r="AQ34" s="9">
        <v>2.2197781630751239E-2</v>
      </c>
      <c r="AR34" s="9">
        <v>0</v>
      </c>
      <c r="AS34" s="9">
        <v>0</v>
      </c>
      <c r="AU34" s="9">
        <v>3.0120450687449738</v>
      </c>
    </row>
    <row r="35" spans="1:47" x14ac:dyDescent="0.25">
      <c r="A35" s="8" t="s">
        <v>676</v>
      </c>
      <c r="B35" s="9" t="s">
        <v>684</v>
      </c>
      <c r="C35" s="9">
        <v>0.17282214158444117</v>
      </c>
      <c r="D35" s="9">
        <v>0.36177205039973837</v>
      </c>
      <c r="H35" s="9">
        <v>0</v>
      </c>
      <c r="I35" s="9">
        <v>0</v>
      </c>
      <c r="K35" s="9">
        <v>5.0000000000000001E-3</v>
      </c>
      <c r="L35" s="9">
        <v>4.2999999999999997E-2</v>
      </c>
      <c r="M35" s="9">
        <v>0.624</v>
      </c>
      <c r="N35" s="9">
        <v>3.1669999999999998</v>
      </c>
      <c r="O35" s="9">
        <v>15.352</v>
      </c>
      <c r="Q35" s="9">
        <v>0.17299999999999999</v>
      </c>
      <c r="R35" s="9">
        <v>41.393999999999998</v>
      </c>
      <c r="S35" s="9">
        <v>0.20300000000000001</v>
      </c>
      <c r="T35" s="9">
        <v>0</v>
      </c>
      <c r="U35" s="9">
        <v>39.006999999999998</v>
      </c>
      <c r="V35" s="9">
        <v>1.5209999999999999</v>
      </c>
      <c r="X35" s="9">
        <v>0</v>
      </c>
      <c r="Y35" s="9">
        <v>101.489</v>
      </c>
      <c r="AB35" s="9">
        <v>0</v>
      </c>
      <c r="AC35" s="9">
        <v>0</v>
      </c>
      <c r="AD35" s="9">
        <v>0</v>
      </c>
      <c r="AE35" s="9">
        <v>3.5191877532123246E-4</v>
      </c>
      <c r="AF35" s="9">
        <v>2.4612907529957414E-3</v>
      </c>
      <c r="AG35" s="9">
        <v>3.0837846780644784E-2</v>
      </c>
      <c r="AH35" s="9">
        <v>0.17621092220647885</v>
      </c>
      <c r="AI35" s="9">
        <v>0.84339756424652523</v>
      </c>
      <c r="AJ35" s="9">
        <v>0</v>
      </c>
      <c r="AK35" s="9">
        <v>0</v>
      </c>
      <c r="AL35" s="9">
        <v>5.5413468255832614E-3</v>
      </c>
      <c r="AM35" s="9">
        <v>1.2292968550320298</v>
      </c>
      <c r="AN35" s="9">
        <v>5.3164009746390038E-3</v>
      </c>
      <c r="AO35" s="9">
        <v>0</v>
      </c>
      <c r="AP35" s="9">
        <v>0.6968125480456161</v>
      </c>
      <c r="AQ35" s="9">
        <v>2.5894320595444147E-2</v>
      </c>
      <c r="AR35" s="9">
        <v>0</v>
      </c>
      <c r="AS35" s="9">
        <v>0</v>
      </c>
      <c r="AU35" s="9">
        <v>3.0161210142352779</v>
      </c>
    </row>
    <row r="36" spans="1:47" x14ac:dyDescent="0.25">
      <c r="A36" s="8" t="s">
        <v>676</v>
      </c>
      <c r="B36" s="9" t="s">
        <v>685</v>
      </c>
      <c r="C36" s="9">
        <v>0.17211365501356393</v>
      </c>
      <c r="D36" s="9">
        <v>0.34697213376157493</v>
      </c>
      <c r="H36" s="9">
        <v>0</v>
      </c>
      <c r="I36" s="9">
        <v>0</v>
      </c>
      <c r="K36" s="9">
        <v>3.0000000000000001E-3</v>
      </c>
      <c r="L36" s="9">
        <v>7.0000000000000007E-2</v>
      </c>
      <c r="M36" s="9">
        <v>0.63400000000000001</v>
      </c>
      <c r="N36" s="9">
        <v>3.1</v>
      </c>
      <c r="O36" s="9">
        <v>15.102</v>
      </c>
      <c r="Q36" s="9">
        <v>0.22</v>
      </c>
      <c r="R36" s="9">
        <v>41.56</v>
      </c>
      <c r="S36" s="9">
        <v>0.218</v>
      </c>
      <c r="T36" s="9">
        <v>1.2999999999999999E-2</v>
      </c>
      <c r="U36" s="9">
        <v>36.71</v>
      </c>
      <c r="V36" s="9">
        <v>1.2869999999999999</v>
      </c>
      <c r="X36" s="9">
        <v>0</v>
      </c>
      <c r="Y36" s="9">
        <v>98.917000000000002</v>
      </c>
      <c r="AB36" s="9">
        <v>0</v>
      </c>
      <c r="AC36" s="9">
        <v>0</v>
      </c>
      <c r="AD36" s="9">
        <v>0</v>
      </c>
      <c r="AE36" s="9">
        <v>2.1516467188588634E-4</v>
      </c>
      <c r="AF36" s="9">
        <v>4.0829097672404743E-3</v>
      </c>
      <c r="AG36" s="9">
        <v>3.192757928654244E-2</v>
      </c>
      <c r="AH36" s="9">
        <v>0.17576149263510582</v>
      </c>
      <c r="AI36" s="9">
        <v>0.84543286071968426</v>
      </c>
      <c r="AJ36" s="9">
        <v>0</v>
      </c>
      <c r="AK36" s="9">
        <v>0</v>
      </c>
      <c r="AL36" s="9">
        <v>7.1807397702021393E-3</v>
      </c>
      <c r="AM36" s="9">
        <v>1.2576858989367368</v>
      </c>
      <c r="AN36" s="9">
        <v>5.8177554571565947E-3</v>
      </c>
      <c r="AO36" s="9">
        <v>3.2323160725356384E-4</v>
      </c>
      <c r="AP36" s="9">
        <v>0.66824400996786548</v>
      </c>
      <c r="AQ36" s="9">
        <v>2.2327039005007092E-2</v>
      </c>
      <c r="AR36" s="9">
        <v>0</v>
      </c>
      <c r="AS36" s="9">
        <v>0</v>
      </c>
      <c r="AU36" s="9">
        <v>3.018998681824681</v>
      </c>
    </row>
    <row r="37" spans="1:47" x14ac:dyDescent="0.25">
      <c r="A37" s="8" t="s">
        <v>673</v>
      </c>
      <c r="B37" s="9" t="s">
        <v>686</v>
      </c>
      <c r="C37" s="9">
        <v>0.37262621482175223</v>
      </c>
      <c r="D37" s="9">
        <v>0.31005785154157584</v>
      </c>
      <c r="H37" s="9">
        <v>0</v>
      </c>
      <c r="I37" s="9">
        <v>0</v>
      </c>
      <c r="K37" s="9">
        <v>4.0000000000000001E-3</v>
      </c>
      <c r="L37" s="9">
        <v>3.1E-2</v>
      </c>
      <c r="M37" s="9">
        <v>0.51500000000000001</v>
      </c>
      <c r="N37" s="9">
        <v>6.8719999999999999</v>
      </c>
      <c r="O37" s="9">
        <v>11.718</v>
      </c>
      <c r="Q37" s="9">
        <v>9.9000000000000005E-2</v>
      </c>
      <c r="R37" s="9">
        <v>45.444000000000003</v>
      </c>
      <c r="S37" s="9">
        <v>0.23</v>
      </c>
      <c r="T37" s="9">
        <v>0</v>
      </c>
      <c r="U37" s="9">
        <v>33.951000000000001</v>
      </c>
      <c r="V37" s="9">
        <v>1.3340000000000001</v>
      </c>
      <c r="X37" s="9">
        <v>0</v>
      </c>
      <c r="Y37" s="9">
        <v>100.19799999999999</v>
      </c>
      <c r="AB37" s="9">
        <v>0</v>
      </c>
      <c r="AC37" s="9">
        <v>0</v>
      </c>
      <c r="AD37" s="9">
        <v>0</v>
      </c>
      <c r="AE37" s="9">
        <v>2.7890217305993523E-4</v>
      </c>
      <c r="AF37" s="9">
        <v>1.7578249798074421E-3</v>
      </c>
      <c r="AG37" s="9">
        <v>2.5213094937285033E-2</v>
      </c>
      <c r="AH37" s="9">
        <v>0.37878030115391081</v>
      </c>
      <c r="AI37" s="9">
        <v>0.6377351400237915</v>
      </c>
      <c r="AJ37" s="9">
        <v>0</v>
      </c>
      <c r="AK37" s="9">
        <v>0</v>
      </c>
      <c r="AL37" s="9">
        <v>3.1414047628271105E-3</v>
      </c>
      <c r="AM37" s="9">
        <v>1.3369507211685632</v>
      </c>
      <c r="AN37" s="9">
        <v>5.9671781035625978E-3</v>
      </c>
      <c r="AO37" s="9">
        <v>0</v>
      </c>
      <c r="AP37" s="9">
        <v>0.60082148793010681</v>
      </c>
      <c r="AQ37" s="9">
        <v>2.249834694183413E-2</v>
      </c>
      <c r="AR37" s="9">
        <v>0</v>
      </c>
      <c r="AS37" s="9">
        <v>0</v>
      </c>
      <c r="AU37" s="9">
        <v>3.0131444021747487</v>
      </c>
    </row>
    <row r="38" spans="1:47" x14ac:dyDescent="0.25">
      <c r="A38" s="8" t="s">
        <v>652</v>
      </c>
      <c r="B38" s="9" t="s">
        <v>687</v>
      </c>
      <c r="C38" s="9">
        <v>0.68241336827557442</v>
      </c>
      <c r="D38" s="9">
        <v>0.26843374037759049</v>
      </c>
      <c r="H38" s="9">
        <v>0</v>
      </c>
      <c r="I38" s="9">
        <v>0</v>
      </c>
      <c r="K38" s="9">
        <v>2.8000000000000001E-2</v>
      </c>
      <c r="L38" s="9">
        <v>4.8000000000000001E-2</v>
      </c>
      <c r="M38" s="9">
        <v>0.28299999999999997</v>
      </c>
      <c r="N38" s="9">
        <v>12.874000000000001</v>
      </c>
      <c r="O38" s="9">
        <v>6.0679999999999996</v>
      </c>
      <c r="Q38" s="9">
        <v>0.152</v>
      </c>
      <c r="R38" s="9">
        <v>48.923000000000002</v>
      </c>
      <c r="S38" s="9">
        <v>2.5000000000000001E-2</v>
      </c>
      <c r="T38" s="9">
        <v>0</v>
      </c>
      <c r="U38" s="9">
        <v>29.843</v>
      </c>
      <c r="V38" s="9">
        <v>1.139</v>
      </c>
      <c r="X38" s="9">
        <v>0</v>
      </c>
      <c r="Y38" s="9">
        <v>99.382999999999996</v>
      </c>
      <c r="AB38" s="9">
        <v>0</v>
      </c>
      <c r="AC38" s="9">
        <v>0</v>
      </c>
      <c r="AD38" s="9">
        <v>0</v>
      </c>
      <c r="AE38" s="9">
        <v>1.9327526912920863E-3</v>
      </c>
      <c r="AF38" s="9">
        <v>2.6945206975733981E-3</v>
      </c>
      <c r="AG38" s="9">
        <v>1.3716133838217891E-2</v>
      </c>
      <c r="AH38" s="9">
        <v>0.70249637502627138</v>
      </c>
      <c r="AI38" s="9">
        <v>0.32693301144874121</v>
      </c>
      <c r="AJ38" s="9">
        <v>0</v>
      </c>
      <c r="AK38" s="9">
        <v>0</v>
      </c>
      <c r="AL38" s="9">
        <v>4.774837981381448E-3</v>
      </c>
      <c r="AM38" s="9">
        <v>1.4248799577396309</v>
      </c>
      <c r="AN38" s="9">
        <v>6.4210717344275186E-4</v>
      </c>
      <c r="AO38" s="9">
        <v>0</v>
      </c>
      <c r="AP38" s="9">
        <v>0.52283146142159209</v>
      </c>
      <c r="AQ38" s="9">
        <v>1.9017124632731086E-2</v>
      </c>
      <c r="AR38" s="9">
        <v>0</v>
      </c>
      <c r="AS38" s="9">
        <v>0</v>
      </c>
      <c r="AU38" s="9">
        <v>3.0199182826508739</v>
      </c>
    </row>
    <row r="39" spans="1:47" x14ac:dyDescent="0.25">
      <c r="A39" s="8" t="s">
        <v>647</v>
      </c>
      <c r="B39" s="9" t="s">
        <v>688</v>
      </c>
      <c r="C39" s="9">
        <v>0.46180431675253852</v>
      </c>
      <c r="D39" s="9">
        <v>0.51652041400519388</v>
      </c>
      <c r="H39" s="9">
        <v>0</v>
      </c>
      <c r="I39" s="9">
        <v>0</v>
      </c>
      <c r="K39" s="9">
        <v>1.7000000000000001E-2</v>
      </c>
      <c r="L39" s="9">
        <v>8.2000000000000003E-2</v>
      </c>
      <c r="M39" s="9">
        <v>0.17199999999999999</v>
      </c>
      <c r="N39" s="9">
        <v>7.8860000000000001</v>
      </c>
      <c r="O39" s="9">
        <v>9.3079999999999998</v>
      </c>
      <c r="Q39" s="9">
        <v>7.8E-2</v>
      </c>
      <c r="R39" s="9">
        <v>29.462</v>
      </c>
      <c r="S39" s="9">
        <v>0.13700000000000001</v>
      </c>
      <c r="T39" s="9">
        <v>5.5E-2</v>
      </c>
      <c r="U39" s="9">
        <v>52.326000000000001</v>
      </c>
      <c r="V39" s="9">
        <v>1.9850000000000001</v>
      </c>
      <c r="X39" s="9">
        <v>0</v>
      </c>
      <c r="Y39" s="9">
        <v>101.508</v>
      </c>
      <c r="AB39" s="9">
        <v>0</v>
      </c>
      <c r="AC39" s="9">
        <v>0</v>
      </c>
      <c r="AD39" s="9">
        <v>0</v>
      </c>
      <c r="AE39" s="9">
        <v>1.2782248468625739E-3</v>
      </c>
      <c r="AF39" s="9">
        <v>5.0141141591675039E-3</v>
      </c>
      <c r="AG39" s="9">
        <v>9.0805845016203087E-3</v>
      </c>
      <c r="AH39" s="9">
        <v>0.46873505510837632</v>
      </c>
      <c r="AI39" s="9">
        <v>0.54627289978597271</v>
      </c>
      <c r="AJ39" s="9">
        <v>0</v>
      </c>
      <c r="AK39" s="9">
        <v>0</v>
      </c>
      <c r="AL39" s="9">
        <v>2.6690071251811885E-3</v>
      </c>
      <c r="AM39" s="9">
        <v>0.93468979504951666</v>
      </c>
      <c r="AN39" s="9">
        <v>3.8329059147648157E-3</v>
      </c>
      <c r="AO39" s="9">
        <v>1.4336455204044451E-3</v>
      </c>
      <c r="AP39" s="9">
        <v>0.99856617298955119</v>
      </c>
      <c r="AQ39" s="9">
        <v>3.6101206679407506E-2</v>
      </c>
      <c r="AR39" s="9">
        <v>0</v>
      </c>
      <c r="AS39" s="9">
        <v>0</v>
      </c>
      <c r="AU39" s="9">
        <v>3.0076736116808247</v>
      </c>
    </row>
    <row r="40" spans="1:47" x14ac:dyDescent="0.25">
      <c r="A40" s="8" t="s">
        <v>652</v>
      </c>
      <c r="B40" s="9" t="s">
        <v>689</v>
      </c>
      <c r="C40" s="9">
        <v>0.40313927234786229</v>
      </c>
      <c r="D40" s="9">
        <v>0.28408604376749885</v>
      </c>
      <c r="H40" s="9">
        <v>0</v>
      </c>
      <c r="I40" s="9">
        <v>0</v>
      </c>
      <c r="K40" s="9">
        <v>1.6E-2</v>
      </c>
      <c r="L40" s="9">
        <v>5.6000000000000001E-2</v>
      </c>
      <c r="M40" s="9">
        <v>0.26500000000000001</v>
      </c>
      <c r="N40" s="9">
        <v>7.4260000000000002</v>
      </c>
      <c r="O40" s="9">
        <v>11.135</v>
      </c>
      <c r="Q40" s="9">
        <v>0.112</v>
      </c>
      <c r="R40" s="9">
        <v>48.204999999999998</v>
      </c>
      <c r="S40" s="9">
        <v>0.161</v>
      </c>
      <c r="T40" s="9">
        <v>0</v>
      </c>
      <c r="U40" s="9">
        <v>31.8</v>
      </c>
      <c r="V40" s="9">
        <v>1.2829999999999999</v>
      </c>
      <c r="X40" s="9">
        <v>0</v>
      </c>
      <c r="Y40" s="9">
        <v>100.459</v>
      </c>
      <c r="AB40" s="9">
        <v>0</v>
      </c>
      <c r="AC40" s="9">
        <v>0</v>
      </c>
      <c r="AD40" s="9">
        <v>0</v>
      </c>
      <c r="AE40" s="9">
        <v>1.1009547064620162E-3</v>
      </c>
      <c r="AF40" s="9">
        <v>3.133715227205468E-3</v>
      </c>
      <c r="AG40" s="9">
        <v>1.2803313124861146E-2</v>
      </c>
      <c r="AH40" s="9">
        <v>0.40393988921277113</v>
      </c>
      <c r="AI40" s="9">
        <v>0.59804606680745509</v>
      </c>
      <c r="AJ40" s="9">
        <v>0</v>
      </c>
      <c r="AK40" s="9">
        <v>0</v>
      </c>
      <c r="AL40" s="9">
        <v>3.5072303355634785E-3</v>
      </c>
      <c r="AM40" s="9">
        <v>1.3995502586012352</v>
      </c>
      <c r="AN40" s="9">
        <v>4.1221577101173941E-3</v>
      </c>
      <c r="AO40" s="9">
        <v>0</v>
      </c>
      <c r="AP40" s="9">
        <v>0.5553638011362948</v>
      </c>
      <c r="AQ40" s="9">
        <v>2.1353988249198246E-2</v>
      </c>
      <c r="AR40" s="9">
        <v>0</v>
      </c>
      <c r="AS40" s="9">
        <v>0</v>
      </c>
      <c r="AU40" s="9">
        <v>3.0029213751111641</v>
      </c>
    </row>
    <row r="41" spans="1:47" x14ac:dyDescent="0.25">
      <c r="A41" s="8" t="s">
        <v>647</v>
      </c>
      <c r="B41" s="9" t="s">
        <v>690</v>
      </c>
      <c r="C41" s="9">
        <v>0.53796246921513569</v>
      </c>
      <c r="D41" s="9">
        <v>0.46853691501915334</v>
      </c>
      <c r="H41" s="9">
        <v>0</v>
      </c>
      <c r="I41" s="9">
        <v>0</v>
      </c>
      <c r="K41" s="9">
        <v>2.1999999999999999E-2</v>
      </c>
      <c r="L41" s="9">
        <v>0.06</v>
      </c>
      <c r="M41" s="9">
        <v>0.152</v>
      </c>
      <c r="N41" s="9">
        <v>9.5809999999999995</v>
      </c>
      <c r="O41" s="9">
        <v>8.3339999999999996</v>
      </c>
      <c r="Q41" s="9">
        <v>5.0000000000000001E-3</v>
      </c>
      <c r="R41" s="9">
        <v>32.750999999999998</v>
      </c>
      <c r="S41" s="9">
        <v>0.158</v>
      </c>
      <c r="T41" s="9">
        <v>0</v>
      </c>
      <c r="U41" s="9">
        <v>48</v>
      </c>
      <c r="V41" s="9">
        <v>1.7589999999999999</v>
      </c>
      <c r="X41" s="9">
        <v>0</v>
      </c>
      <c r="Y41" s="9">
        <v>100.822</v>
      </c>
      <c r="AB41" s="9">
        <v>0</v>
      </c>
      <c r="AC41" s="9">
        <v>0</v>
      </c>
      <c r="AD41" s="9">
        <v>0</v>
      </c>
      <c r="AE41" s="9">
        <v>1.6338672909835849E-3</v>
      </c>
      <c r="AF41" s="9">
        <v>3.6238263562626588E-3</v>
      </c>
      <c r="AG41" s="9">
        <v>7.9261942037069689E-3</v>
      </c>
      <c r="AH41" s="9">
        <v>0.56249318538314952</v>
      </c>
      <c r="AI41" s="9">
        <v>0.48310612232283795</v>
      </c>
      <c r="AJ41" s="9">
        <v>0</v>
      </c>
      <c r="AK41" s="9">
        <v>0</v>
      </c>
      <c r="AL41" s="9">
        <v>1.6898995821796502E-4</v>
      </c>
      <c r="AM41" s="9">
        <v>1.0262793836245443</v>
      </c>
      <c r="AN41" s="9">
        <v>4.3661680009569508E-3</v>
      </c>
      <c r="AO41" s="9">
        <v>0</v>
      </c>
      <c r="AP41" s="9">
        <v>0.90476608806899828</v>
      </c>
      <c r="AQ41" s="9">
        <v>3.1598233969671659E-2</v>
      </c>
      <c r="AR41" s="9">
        <v>0</v>
      </c>
      <c r="AS41" s="9">
        <v>0</v>
      </c>
      <c r="AU41" s="9">
        <v>3.0259620591793297</v>
      </c>
    </row>
    <row r="42" spans="1:47" x14ac:dyDescent="0.25">
      <c r="A42" s="8" t="s">
        <v>652</v>
      </c>
      <c r="B42" s="9" t="s">
        <v>691</v>
      </c>
      <c r="C42" s="9">
        <v>0.61384362429742523</v>
      </c>
      <c r="D42" s="9">
        <v>0.23154342819270382</v>
      </c>
      <c r="H42" s="9">
        <v>0</v>
      </c>
      <c r="I42" s="9">
        <v>0</v>
      </c>
      <c r="K42" s="9">
        <v>0.03</v>
      </c>
      <c r="L42" s="9">
        <v>4.5999999999999999E-2</v>
      </c>
      <c r="M42" s="9">
        <v>0.13500000000000001</v>
      </c>
      <c r="N42" s="9">
        <v>11.981999999999999</v>
      </c>
      <c r="O42" s="9">
        <v>7.6340000000000003</v>
      </c>
      <c r="Q42" s="9">
        <v>5.5E-2</v>
      </c>
      <c r="R42" s="9">
        <v>52.787999999999997</v>
      </c>
      <c r="S42" s="9">
        <v>0.115</v>
      </c>
      <c r="T42" s="9">
        <v>0</v>
      </c>
      <c r="U42" s="9">
        <v>26.442</v>
      </c>
      <c r="V42" s="9">
        <v>1.0389999999999999</v>
      </c>
      <c r="X42" s="9">
        <v>0</v>
      </c>
      <c r="Y42" s="9">
        <v>100.26600000000001</v>
      </c>
      <c r="AB42" s="9">
        <v>0</v>
      </c>
      <c r="AC42" s="9">
        <v>0</v>
      </c>
      <c r="AD42" s="9">
        <v>0</v>
      </c>
      <c r="AE42" s="9">
        <v>2.0211849784647741E-3</v>
      </c>
      <c r="AF42" s="9">
        <v>2.5203721384422762E-3</v>
      </c>
      <c r="AG42" s="9">
        <v>6.3862453428266226E-3</v>
      </c>
      <c r="AH42" s="9">
        <v>0.63815540192401055</v>
      </c>
      <c r="AI42" s="9">
        <v>0.40145041405951687</v>
      </c>
      <c r="AJ42" s="9">
        <v>0</v>
      </c>
      <c r="AK42" s="9">
        <v>0</v>
      </c>
      <c r="AL42" s="9">
        <v>1.686336705578521E-3</v>
      </c>
      <c r="AM42" s="9">
        <v>1.5006069623672962</v>
      </c>
      <c r="AN42" s="9">
        <v>2.8829154477169354E-3</v>
      </c>
      <c r="AO42" s="9">
        <v>0</v>
      </c>
      <c r="AP42" s="9">
        <v>0.45214745137672402</v>
      </c>
      <c r="AQ42" s="9">
        <v>1.6931803826016535E-2</v>
      </c>
      <c r="AR42" s="9">
        <v>0</v>
      </c>
      <c r="AS42" s="9">
        <v>0</v>
      </c>
      <c r="AU42" s="9">
        <v>3.0247890881665933</v>
      </c>
    </row>
    <row r="43" spans="1:47" x14ac:dyDescent="0.25">
      <c r="A43" s="8" t="s">
        <v>652</v>
      </c>
      <c r="B43" s="9" t="s">
        <v>692</v>
      </c>
      <c r="C43" s="9">
        <v>0.40529365789694249</v>
      </c>
      <c r="D43" s="9">
        <v>0.31384051255259016</v>
      </c>
      <c r="H43" s="9">
        <v>0</v>
      </c>
      <c r="I43" s="9">
        <v>1.298</v>
      </c>
      <c r="K43" s="9">
        <v>0</v>
      </c>
      <c r="L43" s="9">
        <v>5.2999999999999999E-2</v>
      </c>
      <c r="M43" s="9">
        <v>0.316</v>
      </c>
      <c r="N43" s="9">
        <v>7.1260000000000003</v>
      </c>
      <c r="O43" s="9">
        <v>10.59</v>
      </c>
      <c r="Q43" s="9">
        <v>0.13800000000000001</v>
      </c>
      <c r="R43" s="9">
        <v>43.527000000000001</v>
      </c>
      <c r="S43" s="9">
        <v>6.6000000000000003E-2</v>
      </c>
      <c r="T43" s="9">
        <v>0</v>
      </c>
      <c r="U43" s="9">
        <v>33.097000000000001</v>
      </c>
      <c r="V43" s="9">
        <v>1.18</v>
      </c>
      <c r="X43" s="9">
        <v>0</v>
      </c>
      <c r="Y43" s="9">
        <v>97.391000000000005</v>
      </c>
      <c r="AB43" s="9">
        <v>0</v>
      </c>
      <c r="AC43" s="9">
        <v>0.10138619191027666</v>
      </c>
      <c r="AD43" s="9">
        <v>0</v>
      </c>
      <c r="AE43" s="9">
        <v>0</v>
      </c>
      <c r="AF43" s="9">
        <v>3.060690503804718E-3</v>
      </c>
      <c r="AG43" s="9">
        <v>1.5755624478017618E-2</v>
      </c>
      <c r="AH43" s="9">
        <v>0.40001811659412601</v>
      </c>
      <c r="AI43" s="9">
        <v>0.58696529358260585</v>
      </c>
      <c r="AJ43" s="9">
        <v>0</v>
      </c>
      <c r="AK43" s="9">
        <v>0</v>
      </c>
      <c r="AL43" s="9">
        <v>4.4596153146528343E-3</v>
      </c>
      <c r="AM43" s="9">
        <v>1.3041489397289245</v>
      </c>
      <c r="AN43" s="9">
        <v>1.7438724174608758E-3</v>
      </c>
      <c r="AO43" s="9">
        <v>0</v>
      </c>
      <c r="AP43" s="9">
        <v>0.59650092897799178</v>
      </c>
      <c r="AQ43" s="9">
        <v>2.0267790004864453E-2</v>
      </c>
      <c r="AR43" s="9">
        <v>0</v>
      </c>
      <c r="AS43" s="9">
        <v>0</v>
      </c>
      <c r="AU43" s="9">
        <v>3.0343070635127254</v>
      </c>
    </row>
    <row r="44" spans="1:47" x14ac:dyDescent="0.25">
      <c r="A44" s="8" t="s">
        <v>652</v>
      </c>
      <c r="B44" s="9" t="s">
        <v>693</v>
      </c>
      <c r="C44" s="9">
        <v>0.43074427284833494</v>
      </c>
      <c r="D44" s="9">
        <v>0.33416966219612543</v>
      </c>
      <c r="H44" s="9">
        <v>0</v>
      </c>
      <c r="I44" s="9">
        <v>0</v>
      </c>
      <c r="K44" s="9">
        <v>0.02</v>
      </c>
      <c r="L44" s="9">
        <v>6.3E-2</v>
      </c>
      <c r="M44" s="9">
        <v>0.25700000000000001</v>
      </c>
      <c r="N44" s="9">
        <v>8.0630000000000006</v>
      </c>
      <c r="O44" s="9">
        <v>10.792</v>
      </c>
      <c r="Q44" s="9">
        <v>0.183</v>
      </c>
      <c r="R44" s="9">
        <v>43.677</v>
      </c>
      <c r="S44" s="9">
        <v>0.152</v>
      </c>
      <c r="T44" s="9">
        <v>3.0000000000000001E-3</v>
      </c>
      <c r="U44" s="9">
        <v>36.442</v>
      </c>
      <c r="V44" s="9">
        <v>1.5529999999999999</v>
      </c>
      <c r="X44" s="9">
        <v>0</v>
      </c>
      <c r="Y44" s="9">
        <v>101.205</v>
      </c>
      <c r="AB44" s="9">
        <v>0</v>
      </c>
      <c r="AC44" s="9">
        <v>0</v>
      </c>
      <c r="AD44" s="9">
        <v>0</v>
      </c>
      <c r="AE44" s="9">
        <v>1.3976284312624209E-3</v>
      </c>
      <c r="AF44" s="9">
        <v>3.5803403393290271E-3</v>
      </c>
      <c r="AG44" s="9">
        <v>1.2610197185752695E-2</v>
      </c>
      <c r="AH44" s="9">
        <v>0.44542103042437792</v>
      </c>
      <c r="AI44" s="9">
        <v>0.58865198807216901</v>
      </c>
      <c r="AJ44" s="9">
        <v>0</v>
      </c>
      <c r="AK44" s="9">
        <v>0</v>
      </c>
      <c r="AL44" s="9">
        <v>5.8198208660261647E-3</v>
      </c>
      <c r="AM44" s="9">
        <v>1.2878387061337142</v>
      </c>
      <c r="AN44" s="9">
        <v>3.9523425393453611E-3</v>
      </c>
      <c r="AO44" s="9">
        <v>7.2678129981987302E-5</v>
      </c>
      <c r="AP44" s="9">
        <v>0.64634577452756947</v>
      </c>
      <c r="AQ44" s="9">
        <v>2.6250408134261414E-2</v>
      </c>
      <c r="AR44" s="9">
        <v>0</v>
      </c>
      <c r="AS44" s="9">
        <v>0</v>
      </c>
      <c r="AU44" s="9">
        <v>3.0219409147837895</v>
      </c>
    </row>
    <row r="45" spans="1:47" x14ac:dyDescent="0.25">
      <c r="A45" s="8" t="s">
        <v>647</v>
      </c>
      <c r="B45" s="9" t="s">
        <v>694</v>
      </c>
      <c r="C45" s="9">
        <v>0.53989519296566868</v>
      </c>
      <c r="D45" s="9">
        <v>0.45755151932284105</v>
      </c>
      <c r="H45" s="9">
        <v>0</v>
      </c>
      <c r="I45" s="9">
        <v>0</v>
      </c>
      <c r="K45" s="9">
        <v>1.4999999999999999E-2</v>
      </c>
      <c r="L45" s="9">
        <v>7.5999999999999998E-2</v>
      </c>
      <c r="M45" s="9">
        <v>0.154</v>
      </c>
      <c r="N45" s="9">
        <v>9.5329999999999995</v>
      </c>
      <c r="O45" s="9">
        <v>8.2279999999999998</v>
      </c>
      <c r="Q45" s="9">
        <v>8.5000000000000006E-2</v>
      </c>
      <c r="R45" s="9">
        <v>34.212000000000003</v>
      </c>
      <c r="S45" s="9">
        <v>0.08</v>
      </c>
      <c r="T45" s="9">
        <v>7.0999999999999994E-2</v>
      </c>
      <c r="U45" s="9">
        <v>47.973999999999997</v>
      </c>
      <c r="V45" s="9">
        <v>1.875</v>
      </c>
      <c r="X45" s="9">
        <v>0</v>
      </c>
      <c r="Y45" s="9">
        <v>102.303</v>
      </c>
      <c r="AB45" s="9">
        <v>0</v>
      </c>
      <c r="AC45" s="9">
        <v>0</v>
      </c>
      <c r="AD45" s="9">
        <v>0</v>
      </c>
      <c r="AE45" s="9">
        <v>1.0926352919496192E-3</v>
      </c>
      <c r="AF45" s="9">
        <v>4.5021461436131182E-3</v>
      </c>
      <c r="AG45" s="9">
        <v>7.8764715588728763E-3</v>
      </c>
      <c r="AH45" s="9">
        <v>0.54894127342379251</v>
      </c>
      <c r="AI45" s="9">
        <v>0.4678139794030261</v>
      </c>
      <c r="AJ45" s="9">
        <v>0</v>
      </c>
      <c r="AK45" s="9">
        <v>0</v>
      </c>
      <c r="AL45" s="9">
        <v>2.8177320199756998E-3</v>
      </c>
      <c r="AM45" s="9">
        <v>1.0515002257887367</v>
      </c>
      <c r="AN45" s="9">
        <v>2.1683191716573274E-3</v>
      </c>
      <c r="AO45" s="9">
        <v>1.7929289192531112E-3</v>
      </c>
      <c r="AP45" s="9">
        <v>0.8869331245565516</v>
      </c>
      <c r="AQ45" s="9">
        <v>3.3036049667815516E-2</v>
      </c>
      <c r="AR45" s="9">
        <v>0</v>
      </c>
      <c r="AS45" s="9">
        <v>0</v>
      </c>
      <c r="AU45" s="9">
        <v>3.0084748859452444</v>
      </c>
    </row>
    <row r="46" spans="1:47" x14ac:dyDescent="0.25">
      <c r="A46" s="8" t="s">
        <v>695</v>
      </c>
      <c r="B46" s="9" t="s">
        <v>696</v>
      </c>
      <c r="C46" s="9">
        <v>0.38447505005688809</v>
      </c>
      <c r="D46" s="9">
        <v>0.29834233620102768</v>
      </c>
      <c r="H46" s="9">
        <v>0</v>
      </c>
      <c r="I46" s="9">
        <v>2.1999999999999999E-2</v>
      </c>
      <c r="K46" s="9">
        <v>7.0999999999999994E-2</v>
      </c>
      <c r="L46" s="9">
        <v>6.5000000000000002E-2</v>
      </c>
      <c r="M46" s="9">
        <v>0.23100000000000001</v>
      </c>
      <c r="N46" s="9">
        <v>7.1529999999999996</v>
      </c>
      <c r="O46" s="9">
        <v>11.598000000000001</v>
      </c>
      <c r="Q46" s="9">
        <v>0</v>
      </c>
      <c r="R46" s="9">
        <v>44.904000000000003</v>
      </c>
      <c r="S46" s="9">
        <v>0.78700000000000003</v>
      </c>
      <c r="T46" s="9">
        <v>3.0000000000000001E-3</v>
      </c>
      <c r="U46" s="9">
        <v>31.741</v>
      </c>
      <c r="V46" s="9">
        <v>1.1970000000000001</v>
      </c>
      <c r="X46" s="9">
        <v>0</v>
      </c>
      <c r="Y46" s="9">
        <v>97.772000000000006</v>
      </c>
      <c r="AB46" s="9">
        <v>0</v>
      </c>
      <c r="AC46" s="9">
        <v>1.724798254554086E-3</v>
      </c>
      <c r="AD46" s="9">
        <v>0</v>
      </c>
      <c r="AE46" s="9">
        <v>5.0604759883257234E-3</v>
      </c>
      <c r="AF46" s="9">
        <v>3.767631399163356E-3</v>
      </c>
      <c r="AG46" s="9">
        <v>1.1560377684863409E-2</v>
      </c>
      <c r="AH46" s="9">
        <v>0.40302647144143522</v>
      </c>
      <c r="AI46" s="9">
        <v>0.64522482960346272</v>
      </c>
      <c r="AJ46" s="9">
        <v>0</v>
      </c>
      <c r="AK46" s="9">
        <v>0</v>
      </c>
      <c r="AL46" s="9">
        <v>0</v>
      </c>
      <c r="AM46" s="9">
        <v>1.3504079651991185</v>
      </c>
      <c r="AN46" s="9">
        <v>2.0871660884513431E-2</v>
      </c>
      <c r="AO46" s="9">
        <v>7.4126762571521799E-5</v>
      </c>
      <c r="AP46" s="9">
        <v>0.57418865060299396</v>
      </c>
      <c r="AQ46" s="9">
        <v>2.0636214978578933E-2</v>
      </c>
      <c r="AR46" s="9">
        <v>0</v>
      </c>
      <c r="AS46" s="9">
        <v>0</v>
      </c>
      <c r="AU46" s="9">
        <v>3.0365432027995816</v>
      </c>
    </row>
    <row r="47" spans="1:47" x14ac:dyDescent="0.25">
      <c r="A47" s="8" t="s">
        <v>650</v>
      </c>
      <c r="B47" s="9" t="s">
        <v>697</v>
      </c>
      <c r="C47" s="9">
        <v>0.40372483426913286</v>
      </c>
      <c r="D47" s="9">
        <v>0.34545955735309675</v>
      </c>
      <c r="H47" s="9">
        <v>0</v>
      </c>
      <c r="I47" s="9">
        <v>0</v>
      </c>
      <c r="K47" s="9">
        <v>3.3000000000000002E-2</v>
      </c>
      <c r="L47" s="9">
        <v>5.7000000000000002E-2</v>
      </c>
      <c r="M47" s="9">
        <v>0.32600000000000001</v>
      </c>
      <c r="N47" s="9">
        <v>7.4119999999999999</v>
      </c>
      <c r="O47" s="9">
        <v>11.087</v>
      </c>
      <c r="Q47" s="9">
        <v>0.10100000000000001</v>
      </c>
      <c r="R47" s="9">
        <v>42.902000000000001</v>
      </c>
      <c r="S47" s="9">
        <v>0.21199999999999999</v>
      </c>
      <c r="T47" s="9">
        <v>5.0999999999999997E-2</v>
      </c>
      <c r="U47" s="9">
        <v>37.643000000000001</v>
      </c>
      <c r="V47" s="9">
        <v>1.583</v>
      </c>
      <c r="X47" s="9">
        <v>0</v>
      </c>
      <c r="Y47" s="9">
        <v>101.407</v>
      </c>
      <c r="AB47" s="9">
        <v>0</v>
      </c>
      <c r="AC47" s="9">
        <v>0</v>
      </c>
      <c r="AD47" s="9">
        <v>0</v>
      </c>
      <c r="AE47" s="9">
        <v>2.3115752691958524E-3</v>
      </c>
      <c r="AF47" s="9">
        <v>3.2470650297660303E-3</v>
      </c>
      <c r="AG47" s="9">
        <v>1.6033883470681898E-2</v>
      </c>
      <c r="AH47" s="9">
        <v>0.41043258947028932</v>
      </c>
      <c r="AI47" s="9">
        <v>0.60618208129500939</v>
      </c>
      <c r="AJ47" s="9">
        <v>0</v>
      </c>
      <c r="AK47" s="9">
        <v>0</v>
      </c>
      <c r="AL47" s="9">
        <v>3.2196767380714844E-3</v>
      </c>
      <c r="AM47" s="9">
        <v>1.2679980335620649</v>
      </c>
      <c r="AN47" s="9">
        <v>5.5255971403673316E-3</v>
      </c>
      <c r="AO47" s="9">
        <v>1.2384686975919262E-3</v>
      </c>
      <c r="AP47" s="9">
        <v>0.66923601791135323</v>
      </c>
      <c r="AQ47" s="9">
        <v>2.6821180431696567E-2</v>
      </c>
      <c r="AR47" s="9">
        <v>0</v>
      </c>
      <c r="AS47" s="9">
        <v>0</v>
      </c>
      <c r="AU47" s="9">
        <v>3.012246169016088</v>
      </c>
    </row>
    <row r="48" spans="1:47" x14ac:dyDescent="0.25">
      <c r="A48" s="8" t="s">
        <v>695</v>
      </c>
      <c r="B48" s="9" t="s">
        <v>698</v>
      </c>
      <c r="C48" s="9">
        <v>0.38456359913554505</v>
      </c>
      <c r="D48" s="9">
        <v>0.35804017059367932</v>
      </c>
      <c r="H48" s="9">
        <v>0</v>
      </c>
      <c r="I48" s="9">
        <v>0</v>
      </c>
      <c r="K48" s="9">
        <v>1.7000000000000001E-2</v>
      </c>
      <c r="L48" s="9">
        <v>6.7000000000000004E-2</v>
      </c>
      <c r="M48" s="9">
        <v>0.372</v>
      </c>
      <c r="N48" s="9">
        <v>7.1020000000000003</v>
      </c>
      <c r="O48" s="9">
        <v>11.510999999999999</v>
      </c>
      <c r="Q48" s="9">
        <v>5.8000000000000003E-2</v>
      </c>
      <c r="R48" s="9">
        <v>40.970999999999997</v>
      </c>
      <c r="S48" s="9">
        <v>0.10299999999999999</v>
      </c>
      <c r="T48" s="9">
        <v>6.7000000000000004E-2</v>
      </c>
      <c r="U48" s="9">
        <v>37.988</v>
      </c>
      <c r="V48" s="9">
        <v>1.653</v>
      </c>
      <c r="X48" s="9">
        <v>0</v>
      </c>
      <c r="Y48" s="9">
        <v>99.909000000000006</v>
      </c>
      <c r="AB48" s="9">
        <v>0</v>
      </c>
      <c r="AC48" s="9">
        <v>0</v>
      </c>
      <c r="AD48" s="9">
        <v>0</v>
      </c>
      <c r="AE48" s="9">
        <v>1.2153132908563206E-3</v>
      </c>
      <c r="AF48" s="9">
        <v>3.895257388086971E-3</v>
      </c>
      <c r="AG48" s="9">
        <v>1.867279327810626E-2</v>
      </c>
      <c r="AH48" s="9">
        <v>0.40135836741081282</v>
      </c>
      <c r="AI48" s="9">
        <v>0.64231391023850304</v>
      </c>
      <c r="AJ48" s="9">
        <v>0</v>
      </c>
      <c r="AK48" s="9">
        <v>0</v>
      </c>
      <c r="AL48" s="9">
        <v>1.8869661788749564E-3</v>
      </c>
      <c r="AM48" s="9">
        <v>1.2358416628612405</v>
      </c>
      <c r="AN48" s="9">
        <v>2.7398438274874228E-3</v>
      </c>
      <c r="AO48" s="9">
        <v>1.6604847345804133E-3</v>
      </c>
      <c r="AP48" s="9">
        <v>0.68926580687582539</v>
      </c>
      <c r="AQ48" s="9">
        <v>2.8583476743214799E-2</v>
      </c>
      <c r="AR48" s="9">
        <v>0</v>
      </c>
      <c r="AS48" s="9">
        <v>0</v>
      </c>
      <c r="AU48" s="9">
        <v>3.0274338828275891</v>
      </c>
    </row>
    <row r="49" spans="1:47" x14ac:dyDescent="0.25">
      <c r="A49" s="8" t="s">
        <v>652</v>
      </c>
      <c r="B49" s="9" t="s">
        <v>699</v>
      </c>
      <c r="C49" s="9">
        <v>0.41834326793576759</v>
      </c>
      <c r="D49" s="9">
        <v>0.35441833588678562</v>
      </c>
      <c r="H49" s="9">
        <v>0</v>
      </c>
      <c r="I49" s="9">
        <v>0</v>
      </c>
      <c r="K49" s="9">
        <v>1.7999999999999999E-2</v>
      </c>
      <c r="L49" s="9">
        <v>5.2999999999999999E-2</v>
      </c>
      <c r="M49" s="9">
        <v>0.35699999999999998</v>
      </c>
      <c r="N49" s="9">
        <v>7.6</v>
      </c>
      <c r="O49" s="9">
        <v>10.702</v>
      </c>
      <c r="Q49" s="9">
        <v>5.6000000000000001E-2</v>
      </c>
      <c r="R49" s="9">
        <v>40.453000000000003</v>
      </c>
      <c r="S49" s="9">
        <v>0.112</v>
      </c>
      <c r="T49" s="9">
        <v>1.7999999999999999E-2</v>
      </c>
      <c r="U49" s="9">
        <v>36.92</v>
      </c>
      <c r="V49" s="9">
        <v>1.766</v>
      </c>
      <c r="X49" s="9">
        <v>0</v>
      </c>
      <c r="Y49" s="9">
        <v>98.055000000000007</v>
      </c>
      <c r="AB49" s="9">
        <v>0</v>
      </c>
      <c r="AC49" s="9">
        <v>0</v>
      </c>
      <c r="AD49" s="9">
        <v>0</v>
      </c>
      <c r="AE49" s="9">
        <v>1.3094973319964531E-3</v>
      </c>
      <c r="AF49" s="9">
        <v>3.1356675642057988E-3</v>
      </c>
      <c r="AG49" s="9">
        <v>1.8235906308980084E-2</v>
      </c>
      <c r="AH49" s="9">
        <v>0.43707707952193658</v>
      </c>
      <c r="AI49" s="9">
        <v>0.6077038767454066</v>
      </c>
      <c r="AJ49" s="9">
        <v>0</v>
      </c>
      <c r="AK49" s="9">
        <v>0</v>
      </c>
      <c r="AL49" s="9">
        <v>1.854030764858759E-3</v>
      </c>
      <c r="AM49" s="9">
        <v>1.2417374782072028</v>
      </c>
      <c r="AN49" s="9">
        <v>3.0317919342737511E-3</v>
      </c>
      <c r="AO49" s="9">
        <v>4.5396814192328629E-4</v>
      </c>
      <c r="AP49" s="9">
        <v>0.68170233929889312</v>
      </c>
      <c r="AQ49" s="9">
        <v>3.1076040972692759E-2</v>
      </c>
      <c r="AR49" s="9">
        <v>0</v>
      </c>
      <c r="AS49" s="9">
        <v>0</v>
      </c>
      <c r="AU49" s="9">
        <v>3.0273176767923697</v>
      </c>
    </row>
    <row r="50" spans="1:47" x14ac:dyDescent="0.25">
      <c r="A50" s="8" t="s">
        <v>650</v>
      </c>
      <c r="B50" s="9" t="s">
        <v>700</v>
      </c>
      <c r="C50" s="9">
        <v>0.45967779850801921</v>
      </c>
      <c r="D50" s="9">
        <v>0.3220370393670659</v>
      </c>
      <c r="H50" s="9">
        <v>0</v>
      </c>
      <c r="I50" s="9">
        <v>0</v>
      </c>
      <c r="K50" s="9">
        <v>7.0000000000000001E-3</v>
      </c>
      <c r="L50" s="9">
        <v>7.0999999999999994E-2</v>
      </c>
      <c r="M50" s="9">
        <v>0.26</v>
      </c>
      <c r="N50" s="9">
        <v>8.5790000000000006</v>
      </c>
      <c r="O50" s="9">
        <v>10.212999999999999</v>
      </c>
      <c r="Q50" s="9">
        <v>3.1E-2</v>
      </c>
      <c r="R50" s="9">
        <v>45.5</v>
      </c>
      <c r="S50" s="9">
        <v>4.8000000000000001E-2</v>
      </c>
      <c r="T50" s="9">
        <v>0</v>
      </c>
      <c r="U50" s="9">
        <v>35.93</v>
      </c>
      <c r="V50" s="9">
        <v>1.4730000000000001</v>
      </c>
      <c r="X50" s="9">
        <v>0</v>
      </c>
      <c r="Y50" s="9">
        <v>102.11199999999999</v>
      </c>
      <c r="AB50" s="9">
        <v>0</v>
      </c>
      <c r="AC50" s="9">
        <v>0</v>
      </c>
      <c r="AD50" s="9">
        <v>0</v>
      </c>
      <c r="AE50" s="9">
        <v>4.8199193486934294E-4</v>
      </c>
      <c r="AF50" s="9">
        <v>3.9757778624859869E-3</v>
      </c>
      <c r="AG50" s="9">
        <v>1.2570197537431447E-2</v>
      </c>
      <c r="AH50" s="9">
        <v>0.46697187722326494</v>
      </c>
      <c r="AI50" s="9">
        <v>0.54889593005157011</v>
      </c>
      <c r="AJ50" s="9">
        <v>0</v>
      </c>
      <c r="AK50" s="9">
        <v>0</v>
      </c>
      <c r="AL50" s="9">
        <v>9.7140474743044429E-4</v>
      </c>
      <c r="AM50" s="9">
        <v>1.321904466072831</v>
      </c>
      <c r="AN50" s="9">
        <v>1.229793593781253E-3</v>
      </c>
      <c r="AO50" s="9">
        <v>0</v>
      </c>
      <c r="AP50" s="9">
        <v>0.62791365502146101</v>
      </c>
      <c r="AQ50" s="9">
        <v>2.4532813167850446E-2</v>
      </c>
      <c r="AR50" s="9">
        <v>0</v>
      </c>
      <c r="AS50" s="9">
        <v>0</v>
      </c>
      <c r="AU50" s="9">
        <v>3.0094479072129765</v>
      </c>
    </row>
    <row r="51" spans="1:47" x14ac:dyDescent="0.25">
      <c r="A51" s="8" t="s">
        <v>647</v>
      </c>
      <c r="B51" s="9" t="s">
        <v>701</v>
      </c>
      <c r="C51" s="9">
        <v>0.47039746847085373</v>
      </c>
      <c r="D51" s="9">
        <v>0.25346459510913821</v>
      </c>
      <c r="H51" s="9">
        <v>0</v>
      </c>
      <c r="I51" s="9">
        <v>0</v>
      </c>
      <c r="K51" s="9">
        <v>8.9999999999999993E-3</v>
      </c>
      <c r="L51" s="9">
        <v>6.0999999999999999E-2</v>
      </c>
      <c r="M51" s="9">
        <v>0.28999999999999998</v>
      </c>
      <c r="N51" s="9">
        <v>8.8979999999999997</v>
      </c>
      <c r="O51" s="9">
        <v>10.146000000000001</v>
      </c>
      <c r="Q51" s="9">
        <v>8.9999999999999993E-3</v>
      </c>
      <c r="R51" s="9">
        <v>50.811999999999998</v>
      </c>
      <c r="S51" s="9">
        <v>0.14899999999999999</v>
      </c>
      <c r="T51" s="9">
        <v>0</v>
      </c>
      <c r="U51" s="9">
        <v>28.68</v>
      </c>
      <c r="V51" s="9">
        <v>1.2310000000000001</v>
      </c>
      <c r="X51" s="9">
        <v>0</v>
      </c>
      <c r="Y51" s="9">
        <v>100.285</v>
      </c>
      <c r="AB51" s="9">
        <v>0</v>
      </c>
      <c r="AC51" s="9">
        <v>0</v>
      </c>
      <c r="AD51" s="9">
        <v>0</v>
      </c>
      <c r="AE51" s="9">
        <v>6.1187846506820047E-4</v>
      </c>
      <c r="AF51" s="9">
        <v>3.3726752478009316E-3</v>
      </c>
      <c r="AG51" s="9">
        <v>1.3843556589421111E-2</v>
      </c>
      <c r="AH51" s="9">
        <v>0.47821961774061628</v>
      </c>
      <c r="AI51" s="9">
        <v>0.53840919043556379</v>
      </c>
      <c r="AJ51" s="9">
        <v>0</v>
      </c>
      <c r="AK51" s="9">
        <v>0</v>
      </c>
      <c r="AL51" s="9">
        <v>2.7845945260954544E-4</v>
      </c>
      <c r="AM51" s="9">
        <v>1.4575917129116303</v>
      </c>
      <c r="AN51" s="9">
        <v>3.7692781355798659E-3</v>
      </c>
      <c r="AO51" s="9">
        <v>0</v>
      </c>
      <c r="AP51" s="9">
        <v>0.49488328474065102</v>
      </c>
      <c r="AQ51" s="9">
        <v>2.0243406000375403E-2</v>
      </c>
      <c r="AR51" s="9">
        <v>0</v>
      </c>
      <c r="AS51" s="9">
        <v>0</v>
      </c>
      <c r="AU51" s="9">
        <v>3.0112230597193159</v>
      </c>
    </row>
    <row r="52" spans="1:47" x14ac:dyDescent="0.25">
      <c r="A52" s="8" t="s">
        <v>650</v>
      </c>
      <c r="B52" s="9" t="s">
        <v>702</v>
      </c>
      <c r="C52" s="9">
        <v>0.4056867788496426</v>
      </c>
      <c r="D52" s="9">
        <v>0.31519335353318406</v>
      </c>
      <c r="H52" s="9">
        <v>0</v>
      </c>
      <c r="I52" s="9">
        <v>0</v>
      </c>
      <c r="K52" s="9">
        <v>0</v>
      </c>
      <c r="L52" s="9">
        <v>4.2999999999999997E-2</v>
      </c>
      <c r="M52" s="9">
        <v>0.28399999999999997</v>
      </c>
      <c r="N52" s="9">
        <v>7.6619999999999999</v>
      </c>
      <c r="O52" s="9">
        <v>11.368</v>
      </c>
      <c r="Q52" s="9">
        <v>7.0000000000000007E-2</v>
      </c>
      <c r="R52" s="9">
        <v>45.235999999999997</v>
      </c>
      <c r="S52" s="9">
        <v>7.8E-2</v>
      </c>
      <c r="T52" s="9">
        <v>1.7999999999999999E-2</v>
      </c>
      <c r="U52" s="9">
        <v>34.613</v>
      </c>
      <c r="V52" s="9">
        <v>1.389</v>
      </c>
      <c r="X52" s="9">
        <v>0</v>
      </c>
      <c r="Y52" s="9">
        <v>100.761</v>
      </c>
      <c r="AB52" s="9">
        <v>0</v>
      </c>
      <c r="AC52" s="9">
        <v>0</v>
      </c>
      <c r="AD52" s="9">
        <v>0</v>
      </c>
      <c r="AE52" s="9">
        <v>0</v>
      </c>
      <c r="AF52" s="9">
        <v>2.4339116509815811E-3</v>
      </c>
      <c r="AG52" s="9">
        <v>1.3879048271063786E-2</v>
      </c>
      <c r="AH52" s="9">
        <v>0.42156912651213785</v>
      </c>
      <c r="AI52" s="9">
        <v>0.61758015931751353</v>
      </c>
      <c r="AJ52" s="9">
        <v>0</v>
      </c>
      <c r="AK52" s="9">
        <v>0</v>
      </c>
      <c r="AL52" s="9">
        <v>2.2172218991007913E-3</v>
      </c>
      <c r="AM52" s="9">
        <v>1.3284507556802598</v>
      </c>
      <c r="AN52" s="9">
        <v>2.0200316930042129E-3</v>
      </c>
      <c r="AO52" s="9">
        <v>4.3431775776086895E-4</v>
      </c>
      <c r="AP52" s="9">
        <v>0.61144098242458245</v>
      </c>
      <c r="AQ52" s="9">
        <v>2.3384034437010079E-2</v>
      </c>
      <c r="AR52" s="9">
        <v>0</v>
      </c>
      <c r="AS52" s="9">
        <v>0</v>
      </c>
      <c r="AU52" s="9">
        <v>3.023409589643415</v>
      </c>
    </row>
    <row r="53" spans="1:47" x14ac:dyDescent="0.25">
      <c r="A53" s="8" t="s">
        <v>652</v>
      </c>
      <c r="B53" s="9" t="s">
        <v>703</v>
      </c>
      <c r="C53" s="9">
        <v>0.39481269223824988</v>
      </c>
      <c r="D53" s="9">
        <v>0.45485941911910405</v>
      </c>
      <c r="H53" s="9">
        <v>0</v>
      </c>
      <c r="I53" s="9">
        <v>0.01</v>
      </c>
      <c r="K53" s="9">
        <v>0.152</v>
      </c>
      <c r="L53" s="9">
        <v>8.2000000000000003E-2</v>
      </c>
      <c r="M53" s="9">
        <v>0.46100000000000002</v>
      </c>
      <c r="N53" s="9">
        <v>6.8929999999999998</v>
      </c>
      <c r="O53" s="9">
        <v>10.701000000000001</v>
      </c>
      <c r="Q53" s="9">
        <v>0.06</v>
      </c>
      <c r="R53" s="9">
        <v>32.039000000000001</v>
      </c>
      <c r="S53" s="9">
        <v>0.24099999999999999</v>
      </c>
      <c r="T53" s="9">
        <v>5.8000000000000003E-2</v>
      </c>
      <c r="U53" s="9">
        <v>44.442</v>
      </c>
      <c r="V53" s="9">
        <v>1.996</v>
      </c>
      <c r="X53" s="9">
        <v>0</v>
      </c>
      <c r="Y53" s="9">
        <v>97.135000000000005</v>
      </c>
      <c r="AB53" s="9">
        <v>0</v>
      </c>
      <c r="AC53" s="9">
        <v>8.4133185934539125E-4</v>
      </c>
      <c r="AD53" s="9">
        <v>0</v>
      </c>
      <c r="AE53" s="9">
        <v>1.1625946484308213E-2</v>
      </c>
      <c r="AF53" s="9">
        <v>5.1005923494736732E-3</v>
      </c>
      <c r="AG53" s="9">
        <v>2.4757835914960013E-2</v>
      </c>
      <c r="AH53" s="9">
        <v>0.41677852898909823</v>
      </c>
      <c r="AI53" s="9">
        <v>0.63885756676638727</v>
      </c>
      <c r="AJ53" s="9">
        <v>0</v>
      </c>
      <c r="AK53" s="9">
        <v>0</v>
      </c>
      <c r="AL53" s="9">
        <v>2.0884918193299117E-3</v>
      </c>
      <c r="AM53" s="9">
        <v>1.0339763991031368</v>
      </c>
      <c r="AN53" s="9">
        <v>6.858845684629025E-3</v>
      </c>
      <c r="AO53" s="9">
        <v>1.5379190754309356E-3</v>
      </c>
      <c r="AP53" s="9">
        <v>0.86273875175268122</v>
      </c>
      <c r="AQ53" s="9">
        <v>3.6927349927005984E-2</v>
      </c>
      <c r="AR53" s="9">
        <v>0</v>
      </c>
      <c r="AS53" s="9">
        <v>0</v>
      </c>
      <c r="AU53" s="9">
        <v>3.0420895597257869</v>
      </c>
    </row>
    <row r="54" spans="1:47" x14ac:dyDescent="0.25">
      <c r="A54" s="8" t="s">
        <v>652</v>
      </c>
      <c r="B54" s="9" t="s">
        <v>704</v>
      </c>
      <c r="C54" s="9">
        <v>0.37192906427931172</v>
      </c>
      <c r="D54" s="9">
        <v>0.31045574382147467</v>
      </c>
      <c r="H54" s="9">
        <v>0</v>
      </c>
      <c r="I54" s="9">
        <v>0</v>
      </c>
      <c r="K54" s="9">
        <v>1.7000000000000001E-2</v>
      </c>
      <c r="L54" s="9">
        <v>6.5000000000000002E-2</v>
      </c>
      <c r="M54" s="9">
        <v>0.28599999999999998</v>
      </c>
      <c r="N54" s="9">
        <v>7.0170000000000003</v>
      </c>
      <c r="O54" s="9">
        <v>12.000999999999999</v>
      </c>
      <c r="Q54" s="9">
        <v>3.6999999999999998E-2</v>
      </c>
      <c r="R54" s="9">
        <v>45.401000000000003</v>
      </c>
      <c r="S54" s="9">
        <v>0.16</v>
      </c>
      <c r="T54" s="9">
        <v>0</v>
      </c>
      <c r="U54" s="9">
        <v>33.981999999999999</v>
      </c>
      <c r="V54" s="9">
        <v>1.3080000000000001</v>
      </c>
      <c r="X54" s="9">
        <v>0</v>
      </c>
      <c r="Y54" s="9">
        <v>100.274</v>
      </c>
      <c r="AB54" s="9">
        <v>0</v>
      </c>
      <c r="AC54" s="9">
        <v>0</v>
      </c>
      <c r="AD54" s="9">
        <v>0</v>
      </c>
      <c r="AE54" s="9">
        <v>1.18650165719096E-3</v>
      </c>
      <c r="AF54" s="9">
        <v>3.689392117942589E-3</v>
      </c>
      <c r="AG54" s="9">
        <v>1.4015625488856568E-2</v>
      </c>
      <c r="AH54" s="9">
        <v>0.38715353737802022</v>
      </c>
      <c r="AI54" s="9">
        <v>0.65378027113788317</v>
      </c>
      <c r="AJ54" s="9">
        <v>0</v>
      </c>
      <c r="AK54" s="9">
        <v>0</v>
      </c>
      <c r="AL54" s="9">
        <v>1.175216684090326E-3</v>
      </c>
      <c r="AM54" s="9">
        <v>1.3370011733352325</v>
      </c>
      <c r="AN54" s="9">
        <v>4.1551687699385893E-3</v>
      </c>
      <c r="AO54" s="9">
        <v>0</v>
      </c>
      <c r="AP54" s="9">
        <v>0.60196236867863706</v>
      </c>
      <c r="AQ54" s="9">
        <v>2.2081574909848672E-2</v>
      </c>
      <c r="AR54" s="9">
        <v>0</v>
      </c>
      <c r="AS54" s="9">
        <v>0</v>
      </c>
      <c r="AU54" s="9">
        <v>3.0262008301576406</v>
      </c>
    </row>
    <row r="55" spans="1:47" x14ac:dyDescent="0.25">
      <c r="A55" s="8" t="s">
        <v>650</v>
      </c>
      <c r="B55" s="9" t="s">
        <v>705</v>
      </c>
      <c r="C55" s="9">
        <v>0.31676749314390928</v>
      </c>
      <c r="D55" s="9">
        <v>0.31138891501995197</v>
      </c>
      <c r="H55" s="9">
        <v>0</v>
      </c>
      <c r="I55" s="9">
        <v>0</v>
      </c>
      <c r="K55" s="9">
        <v>1.2E-2</v>
      </c>
      <c r="L55" s="9">
        <v>7.1999999999999995E-2</v>
      </c>
      <c r="M55" s="9">
        <v>0.42899999999999999</v>
      </c>
      <c r="N55" s="9">
        <v>5.9740000000000002</v>
      </c>
      <c r="O55" s="9">
        <v>13.05</v>
      </c>
      <c r="Q55" s="9">
        <v>0.13900000000000001</v>
      </c>
      <c r="R55" s="9">
        <v>46.067</v>
      </c>
      <c r="S55" s="9">
        <v>0.224</v>
      </c>
      <c r="T55" s="9">
        <v>0</v>
      </c>
      <c r="U55" s="9">
        <v>34.631</v>
      </c>
      <c r="V55" s="9">
        <v>1.3620000000000001</v>
      </c>
      <c r="X55" s="9">
        <v>0</v>
      </c>
      <c r="Y55" s="9">
        <v>101.96</v>
      </c>
      <c r="AB55" s="9">
        <v>0</v>
      </c>
      <c r="AC55" s="9">
        <v>0</v>
      </c>
      <c r="AD55" s="9">
        <v>0</v>
      </c>
      <c r="AE55" s="9">
        <v>8.2323713368978124E-4</v>
      </c>
      <c r="AF55" s="9">
        <v>4.0169667180197429E-3</v>
      </c>
      <c r="AG55" s="9">
        <v>2.0664648447241727E-2</v>
      </c>
      <c r="AH55" s="9">
        <v>0.32398227562278276</v>
      </c>
      <c r="AI55" s="9">
        <v>0.69879399604343817</v>
      </c>
      <c r="AJ55" s="9">
        <v>0</v>
      </c>
      <c r="AK55" s="9">
        <v>0</v>
      </c>
      <c r="AL55" s="9">
        <v>4.3396559779438626E-3</v>
      </c>
      <c r="AM55" s="9">
        <v>1.3334617991105102</v>
      </c>
      <c r="AN55" s="9">
        <v>5.7179582751270873E-3</v>
      </c>
      <c r="AO55" s="9">
        <v>0</v>
      </c>
      <c r="AP55" s="9">
        <v>0.60298945500943513</v>
      </c>
      <c r="AQ55" s="9">
        <v>2.2600793474190195E-2</v>
      </c>
      <c r="AR55" s="9">
        <v>0</v>
      </c>
      <c r="AS55" s="9">
        <v>0</v>
      </c>
      <c r="AU55" s="9">
        <v>3.0173907858123785</v>
      </c>
    </row>
    <row r="56" spans="1:47" x14ac:dyDescent="0.25">
      <c r="A56" s="8" t="s">
        <v>647</v>
      </c>
      <c r="B56" s="9" t="s">
        <v>706</v>
      </c>
      <c r="C56" s="9">
        <v>0.2542654607207982</v>
      </c>
      <c r="D56" s="9">
        <v>0.30068917081105739</v>
      </c>
      <c r="H56" s="9">
        <v>0</v>
      </c>
      <c r="I56" s="9">
        <v>1.7000000000000001E-2</v>
      </c>
      <c r="K56" s="9">
        <v>3.1E-2</v>
      </c>
      <c r="L56" s="9">
        <v>3.5000000000000003E-2</v>
      </c>
      <c r="M56" s="9">
        <v>0.316</v>
      </c>
      <c r="N56" s="9">
        <v>4.7290000000000001</v>
      </c>
      <c r="O56" s="9">
        <v>14.047000000000001</v>
      </c>
      <c r="Q56" s="9">
        <v>9.9000000000000005E-2</v>
      </c>
      <c r="R56" s="9">
        <v>46.716999999999999</v>
      </c>
      <c r="S56" s="9">
        <v>0.14699999999999999</v>
      </c>
      <c r="T56" s="9">
        <v>0</v>
      </c>
      <c r="U56" s="9">
        <v>33.393999999999998</v>
      </c>
      <c r="V56" s="9">
        <v>1.266</v>
      </c>
      <c r="X56" s="9">
        <v>0</v>
      </c>
      <c r="Y56" s="9">
        <v>100.798</v>
      </c>
      <c r="AB56" s="9">
        <v>0</v>
      </c>
      <c r="AC56" s="9">
        <v>1.2920872572920121E-3</v>
      </c>
      <c r="AD56" s="9">
        <v>0</v>
      </c>
      <c r="AE56" s="9">
        <v>2.1420125572039444E-3</v>
      </c>
      <c r="AF56" s="9">
        <v>1.9667555944639522E-3</v>
      </c>
      <c r="AG56" s="9">
        <v>1.533113911982921E-2</v>
      </c>
      <c r="AH56" s="9">
        <v>0.25831044054351532</v>
      </c>
      <c r="AI56" s="9">
        <v>0.75759805057144125</v>
      </c>
      <c r="AJ56" s="9">
        <v>0</v>
      </c>
      <c r="AK56" s="9">
        <v>0</v>
      </c>
      <c r="AL56" s="9">
        <v>3.1130945400446677E-3</v>
      </c>
      <c r="AM56" s="9">
        <v>1.3620159916464329</v>
      </c>
      <c r="AN56" s="9">
        <v>3.7794352658423506E-3</v>
      </c>
      <c r="AO56" s="9">
        <v>0</v>
      </c>
      <c r="AP56" s="9">
        <v>0.58563866318866042</v>
      </c>
      <c r="AQ56" s="9">
        <v>2.1159085703679605E-2</v>
      </c>
      <c r="AR56" s="9">
        <v>0</v>
      </c>
      <c r="AS56" s="9">
        <v>0</v>
      </c>
      <c r="AU56" s="9">
        <v>3.0123467559884052</v>
      </c>
    </row>
    <row r="57" spans="1:47" x14ac:dyDescent="0.25">
      <c r="A57" s="8" t="s">
        <v>647</v>
      </c>
      <c r="B57" s="9" t="s">
        <v>707</v>
      </c>
      <c r="C57" s="9">
        <v>0.35587580447913564</v>
      </c>
      <c r="D57" s="9">
        <v>0.28577983314688499</v>
      </c>
      <c r="H57" s="9">
        <v>0</v>
      </c>
      <c r="I57" s="9">
        <v>1.2999999999999999E-2</v>
      </c>
      <c r="K57" s="9">
        <v>1.4E-2</v>
      </c>
      <c r="L57" s="9">
        <v>6.2E-2</v>
      </c>
      <c r="M57" s="9">
        <v>0.28100000000000003</v>
      </c>
      <c r="N57" s="9">
        <v>6.7169999999999996</v>
      </c>
      <c r="O57" s="9">
        <v>12.313000000000001</v>
      </c>
      <c r="Q57" s="9">
        <v>3.6999999999999998E-2</v>
      </c>
      <c r="R57" s="9">
        <v>48.292999999999999</v>
      </c>
      <c r="S57" s="9">
        <v>0.19</v>
      </c>
      <c r="T57" s="9">
        <v>0</v>
      </c>
      <c r="U57" s="9">
        <v>32.124000000000002</v>
      </c>
      <c r="V57" s="9">
        <v>1.202</v>
      </c>
      <c r="X57" s="9">
        <v>0</v>
      </c>
      <c r="Y57" s="9">
        <v>101.246</v>
      </c>
      <c r="AB57" s="9">
        <v>0</v>
      </c>
      <c r="AC57" s="9">
        <v>9.7721795246422344E-4</v>
      </c>
      <c r="AD57" s="9">
        <v>0</v>
      </c>
      <c r="AE57" s="9">
        <v>9.56739086092158E-4</v>
      </c>
      <c r="AF57" s="9">
        <v>3.4457137963251347E-3</v>
      </c>
      <c r="AG57" s="9">
        <v>1.3483381550967156E-2</v>
      </c>
      <c r="AH57" s="9">
        <v>0.3628717480231981</v>
      </c>
      <c r="AI57" s="9">
        <v>0.65678663688527239</v>
      </c>
      <c r="AJ57" s="9">
        <v>0</v>
      </c>
      <c r="AK57" s="9">
        <v>0</v>
      </c>
      <c r="AL57" s="9">
        <v>1.1507050039079633E-3</v>
      </c>
      <c r="AM57" s="9">
        <v>1.3925045020991778</v>
      </c>
      <c r="AN57" s="9">
        <v>4.8313482125892709E-3</v>
      </c>
      <c r="AO57" s="9">
        <v>0</v>
      </c>
      <c r="AP57" s="9">
        <v>0.55718071644430434</v>
      </c>
      <c r="AQ57" s="9">
        <v>1.9868854162873109E-2</v>
      </c>
      <c r="AR57" s="9">
        <v>0</v>
      </c>
      <c r="AS57" s="9">
        <v>0</v>
      </c>
      <c r="AU57" s="9">
        <v>3.0140575632171713</v>
      </c>
    </row>
    <row r="58" spans="1:47" x14ac:dyDescent="0.25">
      <c r="A58" s="8" t="s">
        <v>650</v>
      </c>
      <c r="B58" s="9" t="s">
        <v>708</v>
      </c>
      <c r="C58" s="9">
        <v>0.33770625982599273</v>
      </c>
      <c r="D58" s="9">
        <v>0.24304717478079133</v>
      </c>
      <c r="H58" s="9">
        <v>0</v>
      </c>
      <c r="I58" s="9">
        <v>0</v>
      </c>
      <c r="K58" s="9">
        <v>0</v>
      </c>
      <c r="L58" s="9">
        <v>1.2999999999999999E-2</v>
      </c>
      <c r="M58" s="9">
        <v>0.29199999999999998</v>
      </c>
      <c r="N58" s="9">
        <v>6.4619999999999997</v>
      </c>
      <c r="O58" s="9">
        <v>12.835000000000001</v>
      </c>
      <c r="Q58" s="9">
        <v>0.08</v>
      </c>
      <c r="R58" s="9">
        <v>51.47</v>
      </c>
      <c r="S58" s="9">
        <v>0.13800000000000001</v>
      </c>
      <c r="T58" s="9">
        <v>0</v>
      </c>
      <c r="U58" s="9">
        <v>27.474</v>
      </c>
      <c r="V58" s="9">
        <v>1.075</v>
      </c>
      <c r="X58" s="9">
        <v>0</v>
      </c>
      <c r="Y58" s="9">
        <v>99.838999999999999</v>
      </c>
      <c r="AB58" s="9">
        <v>0</v>
      </c>
      <c r="AC58" s="9">
        <v>0</v>
      </c>
      <c r="AD58" s="9">
        <v>0</v>
      </c>
      <c r="AE58" s="9">
        <v>0</v>
      </c>
      <c r="AF58" s="9">
        <v>7.1892554884782269E-4</v>
      </c>
      <c r="AG58" s="9">
        <v>1.3942106918576289E-2</v>
      </c>
      <c r="AH58" s="9">
        <v>0.34737440447835383</v>
      </c>
      <c r="AI58" s="9">
        <v>0.68125445380026595</v>
      </c>
      <c r="AJ58" s="9">
        <v>0</v>
      </c>
      <c r="AK58" s="9">
        <v>0</v>
      </c>
      <c r="AL58" s="9">
        <v>2.4757416196407303E-3</v>
      </c>
      <c r="AM58" s="9">
        <v>1.4767930652426784</v>
      </c>
      <c r="AN58" s="9">
        <v>3.4917800415367158E-3</v>
      </c>
      <c r="AO58" s="9">
        <v>0</v>
      </c>
      <c r="AP58" s="9">
        <v>0.47417800724788089</v>
      </c>
      <c r="AQ58" s="9">
        <v>1.7681938337400595E-2</v>
      </c>
      <c r="AR58" s="9">
        <v>0</v>
      </c>
      <c r="AS58" s="9">
        <v>0</v>
      </c>
      <c r="AU58" s="9">
        <v>3.0179104232351812</v>
      </c>
    </row>
    <row r="59" spans="1:47" x14ac:dyDescent="0.25">
      <c r="A59" s="8" t="s">
        <v>650</v>
      </c>
      <c r="B59" s="9" t="s">
        <v>709</v>
      </c>
      <c r="C59" s="9">
        <v>0.35563971466437888</v>
      </c>
      <c r="D59" s="9">
        <v>0.29770903638161866</v>
      </c>
      <c r="H59" s="9">
        <v>0</v>
      </c>
      <c r="I59" s="9">
        <v>0</v>
      </c>
      <c r="K59" s="9">
        <v>1.7000000000000001E-2</v>
      </c>
      <c r="L59" s="9">
        <v>7.0000000000000007E-2</v>
      </c>
      <c r="M59" s="9">
        <v>0.26900000000000002</v>
      </c>
      <c r="N59" s="9">
        <v>6.7030000000000003</v>
      </c>
      <c r="O59" s="9">
        <v>12.3</v>
      </c>
      <c r="Q59" s="9">
        <v>8.6999999999999994E-2</v>
      </c>
      <c r="R59" s="9">
        <v>47.451000000000001</v>
      </c>
      <c r="S59" s="9">
        <v>0.156</v>
      </c>
      <c r="T59" s="9">
        <v>2.1999999999999999E-2</v>
      </c>
      <c r="U59" s="9">
        <v>33.44</v>
      </c>
      <c r="V59" s="9">
        <v>1.2549999999999999</v>
      </c>
      <c r="X59" s="9">
        <v>0</v>
      </c>
      <c r="Y59" s="9">
        <v>101.77</v>
      </c>
      <c r="AB59" s="9">
        <v>0</v>
      </c>
      <c r="AC59" s="9">
        <v>0</v>
      </c>
      <c r="AD59" s="9">
        <v>0</v>
      </c>
      <c r="AE59" s="9">
        <v>1.1620481580559897E-3</v>
      </c>
      <c r="AF59" s="9">
        <v>3.8913050392400837E-3</v>
      </c>
      <c r="AG59" s="9">
        <v>1.2910840282246299E-2</v>
      </c>
      <c r="AH59" s="9">
        <v>0.36220692732253934</v>
      </c>
      <c r="AI59" s="9">
        <v>0.65625898744279576</v>
      </c>
      <c r="AJ59" s="9">
        <v>0</v>
      </c>
      <c r="AK59" s="9">
        <v>0</v>
      </c>
      <c r="AL59" s="9">
        <v>2.7063954483669364E-3</v>
      </c>
      <c r="AM59" s="9">
        <v>1.3685715781234695</v>
      </c>
      <c r="AN59" s="9">
        <v>3.9677934974626404E-3</v>
      </c>
      <c r="AO59" s="9">
        <v>5.2133711541607023E-4</v>
      </c>
      <c r="AP59" s="9">
        <v>0.58015288085609829</v>
      </c>
      <c r="AQ59" s="9">
        <v>2.075017694137905E-2</v>
      </c>
      <c r="AR59" s="9">
        <v>0</v>
      </c>
      <c r="AS59" s="9">
        <v>0</v>
      </c>
      <c r="AU59" s="9">
        <v>3.0131002702270697</v>
      </c>
    </row>
    <row r="60" spans="1:47" x14ac:dyDescent="0.25">
      <c r="A60" s="8" t="s">
        <v>650</v>
      </c>
      <c r="B60" s="9" t="s">
        <v>710</v>
      </c>
      <c r="C60" s="9">
        <v>0.19391054948814013</v>
      </c>
      <c r="D60" s="9">
        <v>0.32061626982191777</v>
      </c>
      <c r="H60" s="9">
        <v>0</v>
      </c>
      <c r="I60" s="9">
        <v>1.0999999999999999E-2</v>
      </c>
      <c r="K60" s="9">
        <v>5.0000000000000001E-3</v>
      </c>
      <c r="L60" s="9">
        <v>6.0999999999999999E-2</v>
      </c>
      <c r="M60" s="9">
        <v>0.438</v>
      </c>
      <c r="N60" s="9">
        <v>3.5019999999999998</v>
      </c>
      <c r="O60" s="9">
        <v>14.744</v>
      </c>
      <c r="Q60" s="9">
        <v>0.115</v>
      </c>
      <c r="R60" s="9">
        <v>44.430999999999997</v>
      </c>
      <c r="S60" s="9">
        <v>0.23100000000000001</v>
      </c>
      <c r="T60" s="9">
        <v>1.6E-2</v>
      </c>
      <c r="U60" s="9">
        <v>34.857999999999997</v>
      </c>
      <c r="V60" s="9">
        <v>1.3939999999999999</v>
      </c>
      <c r="X60" s="9">
        <v>0</v>
      </c>
      <c r="Y60" s="9">
        <v>99.805999999999997</v>
      </c>
      <c r="AB60" s="9">
        <v>0</v>
      </c>
      <c r="AC60" s="9">
        <v>8.5132530531240112E-4</v>
      </c>
      <c r="AD60" s="9">
        <v>0</v>
      </c>
      <c r="AE60" s="9">
        <v>3.5179548275622786E-4</v>
      </c>
      <c r="AF60" s="9">
        <v>3.4903752501342753E-3</v>
      </c>
      <c r="AG60" s="9">
        <v>2.1638212827179527E-2</v>
      </c>
      <c r="AH60" s="9">
        <v>0.19478195632365602</v>
      </c>
      <c r="AI60" s="9">
        <v>0.80971190354016342</v>
      </c>
      <c r="AJ60" s="9">
        <v>0</v>
      </c>
      <c r="AK60" s="9">
        <v>0</v>
      </c>
      <c r="AL60" s="9">
        <v>3.6822637377857356E-3</v>
      </c>
      <c r="AM60" s="9">
        <v>1.3190257809426589</v>
      </c>
      <c r="AN60" s="9">
        <v>6.0475781866605747E-3</v>
      </c>
      <c r="AO60" s="9">
        <v>3.902662500893931E-4</v>
      </c>
      <c r="AP60" s="9">
        <v>0.6224775585572605</v>
      </c>
      <c r="AQ60" s="9">
        <v>2.3723889980660173E-2</v>
      </c>
      <c r="AR60" s="9">
        <v>0</v>
      </c>
      <c r="AS60" s="9">
        <v>0</v>
      </c>
      <c r="AU60" s="9">
        <v>3.0061729063843168</v>
      </c>
    </row>
    <row r="61" spans="1:47" x14ac:dyDescent="0.25">
      <c r="A61" s="8" t="s">
        <v>652</v>
      </c>
      <c r="B61" s="9" t="s">
        <v>711</v>
      </c>
      <c r="C61" s="9">
        <v>0.38087164621300357</v>
      </c>
      <c r="D61" s="9">
        <v>0.46632809226275596</v>
      </c>
      <c r="H61" s="9">
        <v>0</v>
      </c>
      <c r="I61" s="9">
        <v>0</v>
      </c>
      <c r="K61" s="9">
        <v>3.6999999999999998E-2</v>
      </c>
      <c r="L61" s="9">
        <v>7.9000000000000001E-2</v>
      </c>
      <c r="M61" s="9">
        <v>0.47599999999999998</v>
      </c>
      <c r="N61" s="9">
        <v>6.625</v>
      </c>
      <c r="O61" s="9">
        <v>10.907</v>
      </c>
      <c r="Q61" s="9">
        <v>0.08</v>
      </c>
      <c r="R61" s="9">
        <v>32.212000000000003</v>
      </c>
      <c r="S61" s="9">
        <v>0.25</v>
      </c>
      <c r="T61" s="9">
        <v>4.0000000000000001E-3</v>
      </c>
      <c r="U61" s="9">
        <v>46.792999999999999</v>
      </c>
      <c r="V61" s="9">
        <v>1.998</v>
      </c>
      <c r="X61" s="9">
        <v>0</v>
      </c>
      <c r="Y61" s="9">
        <v>99.460999999999999</v>
      </c>
      <c r="AB61" s="9">
        <v>0</v>
      </c>
      <c r="AC61" s="9">
        <v>0</v>
      </c>
      <c r="AD61" s="9">
        <v>0</v>
      </c>
      <c r="AE61" s="9">
        <v>2.7772966873884893E-3</v>
      </c>
      <c r="AF61" s="9">
        <v>4.8224715539723377E-3</v>
      </c>
      <c r="AG61" s="9">
        <v>2.5087334941696796E-2</v>
      </c>
      <c r="AH61" s="9">
        <v>0.39311422762422515</v>
      </c>
      <c r="AI61" s="9">
        <v>0.63902936072883099</v>
      </c>
      <c r="AJ61" s="9">
        <v>0</v>
      </c>
      <c r="AK61" s="9">
        <v>0</v>
      </c>
      <c r="AL61" s="9">
        <v>2.7327967693125108E-3</v>
      </c>
      <c r="AM61" s="9">
        <v>1.0201996834358726</v>
      </c>
      <c r="AN61" s="9">
        <v>6.9824818985694953E-3</v>
      </c>
      <c r="AO61" s="9">
        <v>1.0408815293961111E-4</v>
      </c>
      <c r="AP61" s="9">
        <v>0.8914611490810469</v>
      </c>
      <c r="AQ61" s="9">
        <v>3.6275959578263642E-2</v>
      </c>
      <c r="AR61" s="9">
        <v>0</v>
      </c>
      <c r="AS61" s="9">
        <v>0</v>
      </c>
      <c r="AU61" s="9">
        <v>3.0225868504521189</v>
      </c>
    </row>
    <row r="62" spans="1:47" x14ac:dyDescent="0.25">
      <c r="A62" s="8" t="s">
        <v>647</v>
      </c>
      <c r="B62" s="9" t="s">
        <v>712</v>
      </c>
      <c r="C62" s="9">
        <v>0.40894788222103584</v>
      </c>
      <c r="D62" s="9">
        <v>0.41045242285517031</v>
      </c>
      <c r="H62" s="9">
        <v>0</v>
      </c>
      <c r="I62" s="9">
        <v>3.9E-2</v>
      </c>
      <c r="K62" s="9">
        <v>4.3999999999999997E-2</v>
      </c>
      <c r="L62" s="9">
        <v>5.2999999999999999E-2</v>
      </c>
      <c r="M62" s="9">
        <v>0.34699999999999998</v>
      </c>
      <c r="N62" s="9">
        <v>7.3849999999999998</v>
      </c>
      <c r="O62" s="9">
        <v>10.81</v>
      </c>
      <c r="Q62" s="9">
        <v>0.19</v>
      </c>
      <c r="R62" s="9">
        <v>36.920999999999999</v>
      </c>
      <c r="S62" s="9">
        <v>0.38</v>
      </c>
      <c r="T62" s="9">
        <v>0</v>
      </c>
      <c r="U62" s="9">
        <v>42.732999999999997</v>
      </c>
      <c r="V62" s="9">
        <v>1.679</v>
      </c>
      <c r="X62" s="9">
        <v>0</v>
      </c>
      <c r="Y62" s="9">
        <v>100.581</v>
      </c>
      <c r="AB62" s="9">
        <v>0</v>
      </c>
      <c r="AC62" s="9">
        <v>3.1134952599951803E-3</v>
      </c>
      <c r="AD62" s="9">
        <v>0</v>
      </c>
      <c r="AE62" s="9">
        <v>3.1934026028124893E-3</v>
      </c>
      <c r="AF62" s="9">
        <v>3.128231603482654E-3</v>
      </c>
      <c r="AG62" s="9">
        <v>1.7683063095808596E-2</v>
      </c>
      <c r="AH62" s="9">
        <v>0.42370523076336619</v>
      </c>
      <c r="AI62" s="9">
        <v>0.6123809043748859</v>
      </c>
      <c r="AJ62" s="9">
        <v>0</v>
      </c>
      <c r="AK62" s="9">
        <v>0</v>
      </c>
      <c r="AL62" s="9">
        <v>6.2755442456122069E-3</v>
      </c>
      <c r="AM62" s="9">
        <v>1.1306323193336427</v>
      </c>
      <c r="AN62" s="9">
        <v>1.0262043536518424E-2</v>
      </c>
      <c r="AO62" s="9">
        <v>0</v>
      </c>
      <c r="AP62" s="9">
        <v>0.78716424733071133</v>
      </c>
      <c r="AQ62" s="9">
        <v>2.9475051182318395E-2</v>
      </c>
      <c r="AR62" s="9">
        <v>0</v>
      </c>
      <c r="AS62" s="9">
        <v>0</v>
      </c>
      <c r="AU62" s="9">
        <v>3.0270135333291543</v>
      </c>
    </row>
    <row r="63" spans="1:47" x14ac:dyDescent="0.25">
      <c r="A63" s="8" t="s">
        <v>650</v>
      </c>
      <c r="B63" s="9" t="s">
        <v>713</v>
      </c>
      <c r="C63" s="9">
        <v>0.44159881250686206</v>
      </c>
      <c r="D63" s="9">
        <v>0.41509626227517998</v>
      </c>
      <c r="H63" s="9">
        <v>0</v>
      </c>
      <c r="I63" s="9">
        <v>0</v>
      </c>
      <c r="K63" s="9">
        <v>3.7999999999999999E-2</v>
      </c>
      <c r="L63" s="9">
        <v>5.0999999999999997E-2</v>
      </c>
      <c r="M63" s="9">
        <v>0.374</v>
      </c>
      <c r="N63" s="9">
        <v>7.81</v>
      </c>
      <c r="O63" s="9">
        <v>10.002000000000001</v>
      </c>
      <c r="Q63" s="9">
        <v>8.3000000000000004E-2</v>
      </c>
      <c r="R63" s="9">
        <v>36.901000000000003</v>
      </c>
      <c r="S63" s="9">
        <v>0.28599999999999998</v>
      </c>
      <c r="T63" s="9">
        <v>0</v>
      </c>
      <c r="U63" s="9">
        <v>43.536000000000001</v>
      </c>
      <c r="V63" s="9">
        <v>1.716</v>
      </c>
      <c r="X63" s="9">
        <v>0</v>
      </c>
      <c r="Y63" s="9">
        <v>100.797</v>
      </c>
      <c r="AB63" s="9">
        <v>0</v>
      </c>
      <c r="AC63" s="9">
        <v>0</v>
      </c>
      <c r="AD63" s="9">
        <v>0</v>
      </c>
      <c r="AE63" s="9">
        <v>2.7573266984179442E-3</v>
      </c>
      <c r="AF63" s="9">
        <v>3.0095172479958779E-3</v>
      </c>
      <c r="AG63" s="9">
        <v>1.9054749988500631E-2</v>
      </c>
      <c r="AH63" s="9">
        <v>0.44798966049198091</v>
      </c>
      <c r="AI63" s="9">
        <v>0.56648240737622602</v>
      </c>
      <c r="AJ63" s="9">
        <v>0</v>
      </c>
      <c r="AK63" s="9">
        <v>0</v>
      </c>
      <c r="AL63" s="9">
        <v>2.740813711428358E-3</v>
      </c>
      <c r="AM63" s="9">
        <v>1.1297691377419548</v>
      </c>
      <c r="AN63" s="9">
        <v>7.72182438279521E-3</v>
      </c>
      <c r="AO63" s="9">
        <v>0</v>
      </c>
      <c r="AP63" s="9">
        <v>0.80177799535822358</v>
      </c>
      <c r="AQ63" s="9">
        <v>3.0117906881828971E-2</v>
      </c>
      <c r="AR63" s="9">
        <v>0</v>
      </c>
      <c r="AS63" s="9">
        <v>0</v>
      </c>
      <c r="AU63" s="9">
        <v>3.0114213398793526</v>
      </c>
    </row>
    <row r="64" spans="1:47" x14ac:dyDescent="0.25">
      <c r="A64" s="8" t="s">
        <v>652</v>
      </c>
      <c r="B64" s="9" t="s">
        <v>714</v>
      </c>
      <c r="C64" s="9">
        <v>0.62156916362400005</v>
      </c>
      <c r="D64" s="9">
        <v>0.5025128091130262</v>
      </c>
      <c r="H64" s="9">
        <v>0</v>
      </c>
      <c r="I64" s="9">
        <v>0</v>
      </c>
      <c r="K64" s="9">
        <v>1.4E-2</v>
      </c>
      <c r="L64" s="9">
        <v>0.11</v>
      </c>
      <c r="M64" s="9">
        <v>0.434</v>
      </c>
      <c r="N64" s="9">
        <v>10.749000000000001</v>
      </c>
      <c r="O64" s="9">
        <v>6.6280000000000001</v>
      </c>
      <c r="Q64" s="9">
        <v>0.187</v>
      </c>
      <c r="R64" s="9">
        <v>29.866</v>
      </c>
      <c r="S64" s="9">
        <v>0.26100000000000001</v>
      </c>
      <c r="T64" s="9">
        <v>0</v>
      </c>
      <c r="U64" s="9">
        <v>50.152000000000001</v>
      </c>
      <c r="V64" s="9">
        <v>1.845</v>
      </c>
      <c r="X64" s="9">
        <v>0</v>
      </c>
      <c r="Y64" s="9">
        <v>100.246</v>
      </c>
      <c r="AB64" s="9">
        <v>0</v>
      </c>
      <c r="AC64" s="9">
        <v>0</v>
      </c>
      <c r="AD64" s="9">
        <v>0</v>
      </c>
      <c r="AE64" s="9">
        <v>1.0571674545305939E-3</v>
      </c>
      <c r="AF64" s="9">
        <v>6.7550795122729886E-3</v>
      </c>
      <c r="AG64" s="9">
        <v>2.3010841544885446E-2</v>
      </c>
      <c r="AH64" s="9">
        <v>0.64164695750676137</v>
      </c>
      <c r="AI64" s="9">
        <v>0.3906548281315409</v>
      </c>
      <c r="AJ64" s="9">
        <v>0</v>
      </c>
      <c r="AK64" s="9">
        <v>0</v>
      </c>
      <c r="AL64" s="9">
        <v>6.4261987311646437E-3</v>
      </c>
      <c r="AM64" s="9">
        <v>0.95156783093079644</v>
      </c>
      <c r="AN64" s="9">
        <v>7.3334023617708539E-3</v>
      </c>
      <c r="AO64" s="9">
        <v>0</v>
      </c>
      <c r="AP64" s="9">
        <v>0.96118057417736069</v>
      </c>
      <c r="AQ64" s="9">
        <v>3.3698843197574338E-2</v>
      </c>
      <c r="AR64" s="9">
        <v>0</v>
      </c>
      <c r="AS64" s="9">
        <v>0</v>
      </c>
      <c r="AU64" s="9">
        <v>3.0233317235486581</v>
      </c>
    </row>
    <row r="65" spans="1:47" x14ac:dyDescent="0.25">
      <c r="A65" s="8" t="s">
        <v>652</v>
      </c>
      <c r="B65" s="9" t="s">
        <v>715</v>
      </c>
      <c r="C65" s="9">
        <v>0.67174218958803966</v>
      </c>
      <c r="D65" s="9">
        <v>0.49688798871219475</v>
      </c>
      <c r="H65" s="9">
        <v>0</v>
      </c>
      <c r="I65" s="9">
        <v>0</v>
      </c>
      <c r="K65" s="9">
        <v>4.0000000000000001E-3</v>
      </c>
      <c r="L65" s="9">
        <v>7.2999999999999995E-2</v>
      </c>
      <c r="M65" s="9">
        <v>0.34699999999999998</v>
      </c>
      <c r="N65" s="9">
        <v>11.699</v>
      </c>
      <c r="O65" s="9">
        <v>5.79</v>
      </c>
      <c r="Q65" s="9">
        <v>0.20200000000000001</v>
      </c>
      <c r="R65" s="9">
        <v>31.016999999999999</v>
      </c>
      <c r="S65" s="9">
        <v>0.10100000000000001</v>
      </c>
      <c r="T65" s="9">
        <v>0</v>
      </c>
      <c r="U65" s="9">
        <v>50.926000000000002</v>
      </c>
      <c r="V65" s="9">
        <v>1.849</v>
      </c>
      <c r="X65" s="9">
        <v>0</v>
      </c>
      <c r="Y65" s="9">
        <v>102.008</v>
      </c>
      <c r="AB65" s="9">
        <v>0</v>
      </c>
      <c r="AC65" s="9">
        <v>0</v>
      </c>
      <c r="AD65" s="9">
        <v>0</v>
      </c>
      <c r="AE65" s="9">
        <v>2.9636974975825943E-4</v>
      </c>
      <c r="AF65" s="9">
        <v>4.3986435872560249E-3</v>
      </c>
      <c r="AG65" s="9">
        <v>1.8052210134899906E-2</v>
      </c>
      <c r="AH65" s="9">
        <v>0.6852277626949792</v>
      </c>
      <c r="AI65" s="9">
        <v>0.33484775632997577</v>
      </c>
      <c r="AJ65" s="9">
        <v>0</v>
      </c>
      <c r="AK65" s="9">
        <v>0</v>
      </c>
      <c r="AL65" s="9">
        <v>6.8111751458109849E-3</v>
      </c>
      <c r="AM65" s="9">
        <v>0.96966253068170827</v>
      </c>
      <c r="AN65" s="9">
        <v>2.7844826339179858E-3</v>
      </c>
      <c r="AO65" s="9">
        <v>0</v>
      </c>
      <c r="AP65" s="9">
        <v>0.95766678948237116</v>
      </c>
      <c r="AQ65" s="9">
        <v>3.3137036534982664E-2</v>
      </c>
      <c r="AR65" s="9">
        <v>0</v>
      </c>
      <c r="AS65" s="9">
        <v>0</v>
      </c>
      <c r="AU65" s="9">
        <v>3.01288475697566</v>
      </c>
    </row>
    <row r="66" spans="1:47" x14ac:dyDescent="0.25">
      <c r="A66" s="8" t="s">
        <v>650</v>
      </c>
      <c r="B66" s="9" t="s">
        <v>716</v>
      </c>
      <c r="C66" s="9">
        <v>0.48977324332072752</v>
      </c>
      <c r="D66" s="9">
        <v>0.43607478462878035</v>
      </c>
      <c r="H66" s="9">
        <v>0</v>
      </c>
      <c r="I66" s="9">
        <v>0</v>
      </c>
      <c r="K66" s="9">
        <v>2E-3</v>
      </c>
      <c r="L66" s="9">
        <v>6.8000000000000005E-2</v>
      </c>
      <c r="M66" s="9">
        <v>0.48599999999999999</v>
      </c>
      <c r="N66" s="9">
        <v>8.7690000000000001</v>
      </c>
      <c r="O66" s="9">
        <v>9.2520000000000007</v>
      </c>
      <c r="Q66" s="9">
        <v>0.255</v>
      </c>
      <c r="R66" s="9">
        <v>35.143999999999998</v>
      </c>
      <c r="S66" s="9">
        <v>0.251</v>
      </c>
      <c r="T66" s="9">
        <v>9.5000000000000001E-2</v>
      </c>
      <c r="U66" s="9">
        <v>45.179000000000002</v>
      </c>
      <c r="V66" s="9">
        <v>1.7030000000000001</v>
      </c>
      <c r="X66" s="9">
        <v>0</v>
      </c>
      <c r="Y66" s="9">
        <v>101.20399999999999</v>
      </c>
      <c r="AB66" s="9">
        <v>0</v>
      </c>
      <c r="AC66" s="9">
        <v>0</v>
      </c>
      <c r="AD66" s="9">
        <v>0</v>
      </c>
      <c r="AE66" s="9">
        <v>1.4563802304692579E-4</v>
      </c>
      <c r="AF66" s="9">
        <v>4.026945233550204E-3</v>
      </c>
      <c r="AG66" s="9">
        <v>2.4848951700072341E-2</v>
      </c>
      <c r="AH66" s="9">
        <v>0.50478585517071284</v>
      </c>
      <c r="AI66" s="9">
        <v>0.52586631306166698</v>
      </c>
      <c r="AJ66" s="9">
        <v>0</v>
      </c>
      <c r="AK66" s="9">
        <v>0</v>
      </c>
      <c r="AL66" s="9">
        <v>8.4504873561182595E-3</v>
      </c>
      <c r="AM66" s="9">
        <v>1.0797989765966789</v>
      </c>
      <c r="AN66" s="9">
        <v>6.8009214461150613E-3</v>
      </c>
      <c r="AO66" s="9">
        <v>2.398220677717429E-3</v>
      </c>
      <c r="AP66" s="9">
        <v>0.83499211123554506</v>
      </c>
      <c r="AQ66" s="9">
        <v>2.9995927871594687E-2</v>
      </c>
      <c r="AR66" s="9">
        <v>0</v>
      </c>
      <c r="AS66" s="9">
        <v>0</v>
      </c>
      <c r="AU66" s="9">
        <v>3.0221103483728187</v>
      </c>
    </row>
    <row r="67" spans="1:47" x14ac:dyDescent="0.25">
      <c r="A67" s="8" t="s">
        <v>647</v>
      </c>
      <c r="B67" s="9" t="s">
        <v>717</v>
      </c>
      <c r="C67" s="9">
        <v>0.46714213024649998</v>
      </c>
      <c r="D67" s="9">
        <v>0.44112763483956208</v>
      </c>
      <c r="H67" s="9">
        <v>0</v>
      </c>
      <c r="I67" s="9">
        <v>0</v>
      </c>
      <c r="K67" s="9">
        <v>1.4E-2</v>
      </c>
      <c r="L67" s="9">
        <v>7.1999999999999995E-2</v>
      </c>
      <c r="M67" s="9">
        <v>0.433</v>
      </c>
      <c r="N67" s="9">
        <v>8.27</v>
      </c>
      <c r="O67" s="9">
        <v>9.5540000000000003</v>
      </c>
      <c r="Q67" s="9">
        <v>0.248</v>
      </c>
      <c r="R67" s="9">
        <v>35.177</v>
      </c>
      <c r="S67" s="9">
        <v>0.23200000000000001</v>
      </c>
      <c r="T67" s="9">
        <v>0</v>
      </c>
      <c r="U67" s="9">
        <v>46.158999999999999</v>
      </c>
      <c r="V67" s="9">
        <v>1.6830000000000001</v>
      </c>
      <c r="X67" s="9">
        <v>0</v>
      </c>
      <c r="Y67" s="9">
        <v>101.842</v>
      </c>
      <c r="AB67" s="9">
        <v>0</v>
      </c>
      <c r="AC67" s="9">
        <v>0</v>
      </c>
      <c r="AD67" s="9">
        <v>0</v>
      </c>
      <c r="AE67" s="9">
        <v>1.0154856053146346E-3</v>
      </c>
      <c r="AF67" s="9">
        <v>4.2471760519638352E-3</v>
      </c>
      <c r="AG67" s="9">
        <v>2.2052643439139607E-2</v>
      </c>
      <c r="AH67" s="9">
        <v>0.47420220916199418</v>
      </c>
      <c r="AI67" s="9">
        <v>0.54091113313442574</v>
      </c>
      <c r="AJ67" s="9">
        <v>0</v>
      </c>
      <c r="AK67" s="9">
        <v>0</v>
      </c>
      <c r="AL67" s="9">
        <v>8.1864236024390569E-3</v>
      </c>
      <c r="AM67" s="9">
        <v>1.0765928138073828</v>
      </c>
      <c r="AN67" s="9">
        <v>6.261566229597954E-3</v>
      </c>
      <c r="AO67" s="9">
        <v>0</v>
      </c>
      <c r="AP67" s="9">
        <v>0.84977334941902882</v>
      </c>
      <c r="AQ67" s="9">
        <v>2.9527911137312117E-2</v>
      </c>
      <c r="AR67" s="9">
        <v>0</v>
      </c>
      <c r="AS67" s="9">
        <v>0</v>
      </c>
      <c r="AU67" s="9">
        <v>3.0127707115885989</v>
      </c>
    </row>
    <row r="68" spans="1:47" x14ac:dyDescent="0.25">
      <c r="A68" s="8" t="s">
        <v>652</v>
      </c>
      <c r="B68" s="9" t="s">
        <v>718</v>
      </c>
      <c r="C68" s="9">
        <v>0.54650022107582752</v>
      </c>
      <c r="D68" s="9">
        <v>0.50240280569975682</v>
      </c>
      <c r="H68" s="9">
        <v>0</v>
      </c>
      <c r="I68" s="9">
        <v>0</v>
      </c>
      <c r="K68" s="9">
        <v>1.4999999999999999E-2</v>
      </c>
      <c r="L68" s="9">
        <v>7.0000000000000007E-2</v>
      </c>
      <c r="M68" s="9">
        <v>0.40899999999999997</v>
      </c>
      <c r="N68" s="9">
        <v>9.0120000000000005</v>
      </c>
      <c r="O68" s="9">
        <v>7.5739999999999998</v>
      </c>
      <c r="Q68" s="9">
        <v>0.156</v>
      </c>
      <c r="R68" s="9">
        <v>29.504999999999999</v>
      </c>
      <c r="S68" s="9">
        <v>0.26500000000000001</v>
      </c>
      <c r="T68" s="9">
        <v>0</v>
      </c>
      <c r="U68" s="9">
        <v>49.524000000000001</v>
      </c>
      <c r="V68" s="9">
        <v>1.9610000000000001</v>
      </c>
      <c r="X68" s="9">
        <v>0</v>
      </c>
      <c r="Y68" s="9">
        <v>98.491</v>
      </c>
      <c r="AB68" s="9">
        <v>0</v>
      </c>
      <c r="AC68" s="9">
        <v>0</v>
      </c>
      <c r="AD68" s="9">
        <v>0</v>
      </c>
      <c r="AE68" s="9">
        <v>1.1535558218955663E-3</v>
      </c>
      <c r="AF68" s="9">
        <v>4.3779160314686054E-3</v>
      </c>
      <c r="AG68" s="9">
        <v>2.2085014445004388E-2</v>
      </c>
      <c r="AH68" s="9">
        <v>0.54787422181694423</v>
      </c>
      <c r="AI68" s="9">
        <v>0.45463995967489834</v>
      </c>
      <c r="AJ68" s="9">
        <v>0</v>
      </c>
      <c r="AK68" s="9">
        <v>0</v>
      </c>
      <c r="AL68" s="9">
        <v>5.4596996413518511E-3</v>
      </c>
      <c r="AM68" s="9">
        <v>0.95739227124233195</v>
      </c>
      <c r="AN68" s="9">
        <v>7.5830250038011957E-3</v>
      </c>
      <c r="AO68" s="9">
        <v>0</v>
      </c>
      <c r="AP68" s="9">
        <v>0.96663841504135095</v>
      </c>
      <c r="AQ68" s="9">
        <v>3.6477731583178546E-2</v>
      </c>
      <c r="AR68" s="9">
        <v>0</v>
      </c>
      <c r="AS68" s="9">
        <v>0</v>
      </c>
      <c r="AU68" s="9">
        <v>3.0036818103022256</v>
      </c>
    </row>
    <row r="69" spans="1:47" x14ac:dyDescent="0.25">
      <c r="A69" s="8" t="s">
        <v>650</v>
      </c>
      <c r="B69" s="9" t="s">
        <v>719</v>
      </c>
      <c r="C69" s="9">
        <v>0.38326934163544579</v>
      </c>
      <c r="D69" s="9">
        <v>0.40162955222512592</v>
      </c>
      <c r="H69" s="9">
        <v>0</v>
      </c>
      <c r="I69" s="9">
        <v>0</v>
      </c>
      <c r="K69" s="9">
        <v>1.9E-2</v>
      </c>
      <c r="L69" s="9">
        <v>8.1000000000000003E-2</v>
      </c>
      <c r="M69" s="9">
        <v>0.33800000000000002</v>
      </c>
      <c r="N69" s="9">
        <v>6.9349999999999996</v>
      </c>
      <c r="O69" s="9">
        <v>11.302</v>
      </c>
      <c r="Q69" s="9">
        <v>0.20399999999999999</v>
      </c>
      <c r="R69" s="9">
        <v>38.354999999999997</v>
      </c>
      <c r="S69" s="9">
        <v>9.7000000000000003E-2</v>
      </c>
      <c r="T69" s="9">
        <v>5.0999999999999997E-2</v>
      </c>
      <c r="U69" s="9">
        <v>42.798000000000002</v>
      </c>
      <c r="V69" s="9">
        <v>1.498</v>
      </c>
      <c r="X69" s="9">
        <v>0</v>
      </c>
      <c r="Y69" s="9">
        <v>101.678</v>
      </c>
      <c r="AB69" s="9">
        <v>0</v>
      </c>
      <c r="AC69" s="9">
        <v>0</v>
      </c>
      <c r="AD69" s="9">
        <v>0</v>
      </c>
      <c r="AE69" s="9">
        <v>1.3587639109235664E-3</v>
      </c>
      <c r="AF69" s="9">
        <v>4.7108302213443179E-3</v>
      </c>
      <c r="AG69" s="9">
        <v>1.697204310255963E-2</v>
      </c>
      <c r="AH69" s="9">
        <v>0.39205698455202614</v>
      </c>
      <c r="AI69" s="9">
        <v>0.63087112881880236</v>
      </c>
      <c r="AJ69" s="9">
        <v>0</v>
      </c>
      <c r="AK69" s="9">
        <v>0</v>
      </c>
      <c r="AL69" s="9">
        <v>6.6392246859641067E-3</v>
      </c>
      <c r="AM69" s="9">
        <v>1.1573356508667973</v>
      </c>
      <c r="AN69" s="9">
        <v>2.5811390093196276E-3</v>
      </c>
      <c r="AO69" s="9">
        <v>1.2643908289728485E-3</v>
      </c>
      <c r="AP69" s="9">
        <v>0.77681008639431759</v>
      </c>
      <c r="AQ69" s="9">
        <v>2.5912247855108244E-2</v>
      </c>
      <c r="AR69" s="9">
        <v>0</v>
      </c>
      <c r="AS69" s="9">
        <v>0</v>
      </c>
      <c r="AU69" s="9">
        <v>3.0165124902461362</v>
      </c>
    </row>
    <row r="70" spans="1:47" x14ac:dyDescent="0.25">
      <c r="A70" s="8" t="s">
        <v>650</v>
      </c>
      <c r="B70" s="37" t="s">
        <v>720</v>
      </c>
      <c r="C70" s="9">
        <v>0.33391147136165067</v>
      </c>
      <c r="D70" s="9">
        <v>0.34361441415960159</v>
      </c>
      <c r="H70" s="37">
        <v>0</v>
      </c>
      <c r="I70" s="37">
        <v>0.111</v>
      </c>
      <c r="J70" s="37"/>
      <c r="K70" s="37">
        <v>1.2E-2</v>
      </c>
      <c r="L70" s="37">
        <v>4.2000000000000003E-2</v>
      </c>
      <c r="M70" s="37">
        <v>0.35699999999999998</v>
      </c>
      <c r="N70" s="37">
        <v>6.6470000000000002</v>
      </c>
      <c r="O70" s="37">
        <v>13.429</v>
      </c>
      <c r="P70" s="37"/>
      <c r="Q70" s="37">
        <v>5.5E-2</v>
      </c>
      <c r="R70" s="37">
        <v>41.566000000000003</v>
      </c>
      <c r="S70" s="37">
        <v>0.26400000000000001</v>
      </c>
      <c r="T70" s="37">
        <v>0</v>
      </c>
      <c r="U70" s="37">
        <v>36.173999999999999</v>
      </c>
      <c r="V70" s="37">
        <v>1.3580000000000001</v>
      </c>
      <c r="W70" s="37"/>
      <c r="X70" s="37">
        <v>0</v>
      </c>
      <c r="Y70" s="37">
        <v>100.015</v>
      </c>
      <c r="Z70" s="37"/>
      <c r="AA70" s="37"/>
      <c r="AB70" s="37">
        <v>0</v>
      </c>
      <c r="AC70" s="37">
        <v>8.6681315693835238E-3</v>
      </c>
      <c r="AD70" s="37">
        <v>0</v>
      </c>
      <c r="AE70" s="37">
        <v>8.5192459895461713E-4</v>
      </c>
      <c r="AF70" s="37">
        <v>2.4248854857564497E-3</v>
      </c>
      <c r="AG70" s="37">
        <v>1.7795703117431682E-2</v>
      </c>
      <c r="AH70" s="37">
        <v>0.37304216131493406</v>
      </c>
      <c r="AI70" s="37">
        <v>0.7441466546119736</v>
      </c>
      <c r="AJ70" s="37">
        <v>0</v>
      </c>
      <c r="AK70" s="37">
        <v>0</v>
      </c>
      <c r="AL70" s="37">
        <v>1.7769671466359924E-3</v>
      </c>
      <c r="AM70" s="37">
        <v>1.2451024498775556</v>
      </c>
      <c r="AN70" s="37">
        <v>6.9738579506915879E-3</v>
      </c>
      <c r="AO70" s="37">
        <v>0</v>
      </c>
      <c r="AP70" s="37">
        <v>0.6518046070978013</v>
      </c>
      <c r="AQ70" s="37">
        <v>2.3319678341172555E-2</v>
      </c>
      <c r="AR70" s="37">
        <v>0</v>
      </c>
      <c r="AS70" s="37">
        <v>0</v>
      </c>
      <c r="AT70" s="37"/>
      <c r="AU70" s="37">
        <v>3.0759070211122905</v>
      </c>
    </row>
    <row r="71" spans="1:47" x14ac:dyDescent="0.25">
      <c r="A71" s="8" t="s">
        <v>650</v>
      </c>
      <c r="B71" s="9" t="s">
        <v>721</v>
      </c>
      <c r="C71" s="9">
        <v>0.4403356968444691</v>
      </c>
      <c r="D71" s="9">
        <v>0.34836249806632125</v>
      </c>
      <c r="H71" s="9">
        <v>0</v>
      </c>
      <c r="I71" s="9">
        <v>0</v>
      </c>
      <c r="K71" s="9">
        <v>4.0000000000000001E-3</v>
      </c>
      <c r="L71" s="9">
        <v>5.6000000000000001E-2</v>
      </c>
      <c r="M71" s="9">
        <v>0.36199999999999999</v>
      </c>
      <c r="N71" s="9">
        <v>8.0280000000000005</v>
      </c>
      <c r="O71" s="9">
        <v>10.334</v>
      </c>
      <c r="Q71" s="9">
        <v>0.16300000000000001</v>
      </c>
      <c r="R71" s="9">
        <v>42.042999999999999</v>
      </c>
      <c r="S71" s="9">
        <v>0.11799999999999999</v>
      </c>
      <c r="T71" s="9">
        <v>1.6E-2</v>
      </c>
      <c r="U71" s="9">
        <v>37.365000000000002</v>
      </c>
      <c r="V71" s="9">
        <v>1.2749999999999999</v>
      </c>
      <c r="X71" s="9">
        <v>0</v>
      </c>
      <c r="Y71" s="9">
        <v>99.763999999999996</v>
      </c>
      <c r="AB71" s="9">
        <v>0</v>
      </c>
      <c r="AC71" s="9">
        <v>0</v>
      </c>
      <c r="AD71" s="9">
        <v>0</v>
      </c>
      <c r="AE71" s="9">
        <v>2.8494911494415397E-4</v>
      </c>
      <c r="AF71" s="9">
        <v>3.2442729032832341E-3</v>
      </c>
      <c r="AG71" s="9">
        <v>1.810685046167974E-2</v>
      </c>
      <c r="AH71" s="9">
        <v>0.45209219806587603</v>
      </c>
      <c r="AI71" s="9">
        <v>0.57460675299727026</v>
      </c>
      <c r="AJ71" s="9">
        <v>0</v>
      </c>
      <c r="AK71" s="9">
        <v>0</v>
      </c>
      <c r="AL71" s="9">
        <v>5.2843517925136333E-3</v>
      </c>
      <c r="AM71" s="9">
        <v>1.2637115671898966</v>
      </c>
      <c r="AN71" s="9">
        <v>3.1277971969911138E-3</v>
      </c>
      <c r="AO71" s="9">
        <v>3.9513733122820252E-4</v>
      </c>
      <c r="AP71" s="9">
        <v>0.67557455959062207</v>
      </c>
      <c r="AQ71" s="9">
        <v>2.1969510428416088E-2</v>
      </c>
      <c r="AR71" s="9">
        <v>0</v>
      </c>
      <c r="AS71" s="9">
        <v>0</v>
      </c>
      <c r="AU71" s="9">
        <v>3.0183979470727214</v>
      </c>
    </row>
    <row r="72" spans="1:47" x14ac:dyDescent="0.25">
      <c r="A72" s="8" t="s">
        <v>650</v>
      </c>
      <c r="B72" s="9" t="s">
        <v>722</v>
      </c>
      <c r="C72" s="9">
        <v>0.43210362832503396</v>
      </c>
      <c r="D72" s="9">
        <v>0.36570799351396793</v>
      </c>
      <c r="H72" s="9">
        <v>0</v>
      </c>
      <c r="I72" s="9">
        <v>0</v>
      </c>
      <c r="K72" s="9">
        <v>0.01</v>
      </c>
      <c r="L72" s="9">
        <v>6.5000000000000002E-2</v>
      </c>
      <c r="M72" s="9">
        <v>0.36399999999999999</v>
      </c>
      <c r="N72" s="9">
        <v>7.7809999999999997</v>
      </c>
      <c r="O72" s="9">
        <v>10.356999999999999</v>
      </c>
      <c r="Q72" s="9">
        <v>0.19900000000000001</v>
      </c>
      <c r="R72" s="9">
        <v>40.503999999999998</v>
      </c>
      <c r="S72" s="9">
        <v>0.183</v>
      </c>
      <c r="T72" s="9">
        <v>0</v>
      </c>
      <c r="U72" s="9">
        <v>38.823</v>
      </c>
      <c r="V72" s="9">
        <v>1.464</v>
      </c>
      <c r="X72" s="9">
        <v>0</v>
      </c>
      <c r="Y72" s="9">
        <v>99.75</v>
      </c>
      <c r="AB72" s="9">
        <v>0</v>
      </c>
      <c r="AC72" s="9">
        <v>0</v>
      </c>
      <c r="AD72" s="9">
        <v>0</v>
      </c>
      <c r="AE72" s="9">
        <v>7.1792503905124174E-4</v>
      </c>
      <c r="AF72" s="9">
        <v>3.7950236641507468E-3</v>
      </c>
      <c r="AG72" s="9">
        <v>1.8348793261822618E-2</v>
      </c>
      <c r="AH72" s="9">
        <v>0.44159774113663874</v>
      </c>
      <c r="AI72" s="9">
        <v>0.58037410123924416</v>
      </c>
      <c r="AJ72" s="9">
        <v>0</v>
      </c>
      <c r="AK72" s="9">
        <v>0</v>
      </c>
      <c r="AL72" s="9">
        <v>6.5017306435120195E-3</v>
      </c>
      <c r="AM72" s="9">
        <v>1.2269417839784889</v>
      </c>
      <c r="AN72" s="9">
        <v>4.8885430937246231E-3</v>
      </c>
      <c r="AO72" s="9">
        <v>0</v>
      </c>
      <c r="AP72" s="9">
        <v>0.70740670446570164</v>
      </c>
      <c r="AQ72" s="9">
        <v>2.5422780660081915E-2</v>
      </c>
      <c r="AR72" s="9">
        <v>0</v>
      </c>
      <c r="AS72" s="9">
        <v>0</v>
      </c>
      <c r="AU72" s="9">
        <v>3.0159951271824159</v>
      </c>
    </row>
    <row r="73" spans="1:47" x14ac:dyDescent="0.25">
      <c r="A73" s="8" t="s">
        <v>650</v>
      </c>
      <c r="B73" s="9" t="s">
        <v>723</v>
      </c>
      <c r="C73" s="9">
        <v>0.44456978284055693</v>
      </c>
      <c r="D73" s="9">
        <v>0.43880460887200129</v>
      </c>
      <c r="H73" s="9">
        <v>0</v>
      </c>
      <c r="I73" s="9">
        <v>1.7999999999999999E-2</v>
      </c>
      <c r="K73" s="9">
        <v>5.0000000000000001E-3</v>
      </c>
      <c r="L73" s="9">
        <v>5.2999999999999999E-2</v>
      </c>
      <c r="M73" s="9">
        <v>0.39</v>
      </c>
      <c r="N73" s="9">
        <v>8.0350000000000001</v>
      </c>
      <c r="O73" s="9">
        <v>10.167</v>
      </c>
      <c r="Q73" s="9">
        <v>0.156</v>
      </c>
      <c r="R73" s="9">
        <v>34.814</v>
      </c>
      <c r="S73" s="9">
        <v>0.26200000000000001</v>
      </c>
      <c r="T73" s="9">
        <v>4.0000000000000001E-3</v>
      </c>
      <c r="U73" s="9">
        <v>45.253999999999998</v>
      </c>
      <c r="V73" s="9">
        <v>1.6339999999999999</v>
      </c>
      <c r="X73" s="9">
        <v>0</v>
      </c>
      <c r="Y73" s="9">
        <v>100.792</v>
      </c>
      <c r="AB73" s="9">
        <v>0</v>
      </c>
      <c r="AC73" s="9">
        <v>1.4505469736449414E-3</v>
      </c>
      <c r="AD73" s="9">
        <v>0</v>
      </c>
      <c r="AE73" s="9">
        <v>3.6630824422726588E-4</v>
      </c>
      <c r="AF73" s="9">
        <v>3.1577270657163962E-3</v>
      </c>
      <c r="AG73" s="9">
        <v>2.0061727133726153E-2</v>
      </c>
      <c r="AH73" s="9">
        <v>0.46534483435753771</v>
      </c>
      <c r="AI73" s="9">
        <v>0.58138585296952161</v>
      </c>
      <c r="AJ73" s="9">
        <v>0</v>
      </c>
      <c r="AK73" s="9">
        <v>0</v>
      </c>
      <c r="AL73" s="9">
        <v>5.2011344878277275E-3</v>
      </c>
      <c r="AM73" s="9">
        <v>1.0761617594887027</v>
      </c>
      <c r="AN73" s="9">
        <v>7.1421215628091807E-3</v>
      </c>
      <c r="AO73" s="9">
        <v>1.0159151542493324E-4</v>
      </c>
      <c r="AP73" s="9">
        <v>0.84146225614268977</v>
      </c>
      <c r="AQ73" s="9">
        <v>2.8955536377967352E-2</v>
      </c>
      <c r="AR73" s="9">
        <v>0</v>
      </c>
      <c r="AS73" s="9">
        <v>0</v>
      </c>
      <c r="AU73" s="9">
        <v>3.0307913963197959</v>
      </c>
    </row>
    <row r="74" spans="1:47" x14ac:dyDescent="0.25">
      <c r="A74" s="8" t="s">
        <v>647</v>
      </c>
      <c r="B74" s="9" t="s">
        <v>724</v>
      </c>
      <c r="C74" s="9">
        <v>0.39917878841084997</v>
      </c>
      <c r="D74" s="9">
        <v>0.41548988649845536</v>
      </c>
      <c r="H74" s="9">
        <v>0</v>
      </c>
      <c r="I74" s="9">
        <v>0</v>
      </c>
      <c r="K74" s="9">
        <v>8.0000000000000002E-3</v>
      </c>
      <c r="L74" s="9">
        <v>3.5999999999999997E-2</v>
      </c>
      <c r="M74" s="9">
        <v>0.39500000000000002</v>
      </c>
      <c r="N74" s="9">
        <v>7.0940000000000003</v>
      </c>
      <c r="O74" s="9">
        <v>10.814</v>
      </c>
      <c r="Q74" s="9">
        <v>7.6999999999999999E-2</v>
      </c>
      <c r="R74" s="9">
        <v>36.837000000000003</v>
      </c>
      <c r="S74" s="9">
        <v>0.16300000000000001</v>
      </c>
      <c r="T74" s="9">
        <v>0</v>
      </c>
      <c r="U74" s="9">
        <v>43.530999999999999</v>
      </c>
      <c r="V74" s="9">
        <v>1.649</v>
      </c>
      <c r="X74" s="9">
        <v>0</v>
      </c>
      <c r="Y74" s="9">
        <v>100.604</v>
      </c>
      <c r="AB74" s="9">
        <v>0</v>
      </c>
      <c r="AC74" s="9">
        <v>0</v>
      </c>
      <c r="AD74" s="9">
        <v>0</v>
      </c>
      <c r="AE74" s="9">
        <v>5.8166681084659538E-4</v>
      </c>
      <c r="AF74" s="9">
        <v>2.1286723999636155E-3</v>
      </c>
      <c r="AG74" s="9">
        <v>2.0165473136396786E-2</v>
      </c>
      <c r="AH74" s="9">
        <v>0.40774421569124669</v>
      </c>
      <c r="AI74" s="9">
        <v>0.61371340562800258</v>
      </c>
      <c r="AJ74" s="9">
        <v>0</v>
      </c>
      <c r="AK74" s="9">
        <v>0</v>
      </c>
      <c r="AL74" s="9">
        <v>2.5478380484676971E-3</v>
      </c>
      <c r="AM74" s="9">
        <v>1.1300964046737991</v>
      </c>
      <c r="AN74" s="9">
        <v>4.4098230115185103E-3</v>
      </c>
      <c r="AO74" s="9">
        <v>0</v>
      </c>
      <c r="AP74" s="9">
        <v>0.80331138172682526</v>
      </c>
      <c r="AQ74" s="9">
        <v>2.9000656291877307E-2</v>
      </c>
      <c r="AR74" s="9">
        <v>0</v>
      </c>
      <c r="AS74" s="9">
        <v>0</v>
      </c>
      <c r="AU74" s="9">
        <v>3.0136995374189435</v>
      </c>
    </row>
    <row r="75" spans="1:47" x14ac:dyDescent="0.25">
      <c r="A75" s="8"/>
      <c r="B75" s="9" t="s">
        <v>725</v>
      </c>
      <c r="C75" s="9">
        <v>0.15818364894449136</v>
      </c>
      <c r="D75" s="9">
        <v>0.49680232158996507</v>
      </c>
      <c r="H75" s="9">
        <v>0</v>
      </c>
      <c r="I75" s="9">
        <v>0</v>
      </c>
      <c r="K75" s="9">
        <v>0</v>
      </c>
      <c r="L75" s="9">
        <v>0</v>
      </c>
      <c r="M75" s="9">
        <v>0.245</v>
      </c>
      <c r="N75" s="9">
        <v>2.786</v>
      </c>
      <c r="O75" s="9">
        <v>15.016</v>
      </c>
      <c r="Q75" s="9">
        <v>4.5999999999999999E-2</v>
      </c>
      <c r="R75" s="9">
        <v>31.42</v>
      </c>
      <c r="S75" s="9">
        <v>0.11700000000000001</v>
      </c>
      <c r="T75" s="9">
        <v>1.9E-2</v>
      </c>
      <c r="U75" s="9">
        <v>51.57</v>
      </c>
      <c r="V75" s="9">
        <v>0.35699999999999998</v>
      </c>
      <c r="X75" s="9">
        <v>0</v>
      </c>
      <c r="Y75" s="9">
        <v>101.57599999999999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1.2815981551213586E-2</v>
      </c>
      <c r="AH75" s="9">
        <v>0.16407869960454788</v>
      </c>
      <c r="AI75" s="9">
        <v>0.87318843071765861</v>
      </c>
      <c r="AJ75" s="9">
        <v>0</v>
      </c>
      <c r="AK75" s="9">
        <v>0</v>
      </c>
      <c r="AL75" s="9">
        <v>1.5596006017159043E-3</v>
      </c>
      <c r="AM75" s="9">
        <v>0.98767005919363016</v>
      </c>
      <c r="AN75" s="9">
        <v>3.2433505085907787E-3</v>
      </c>
      <c r="AO75" s="9">
        <v>4.9071928448854473E-4</v>
      </c>
      <c r="AP75" s="9">
        <v>0.97511733345570328</v>
      </c>
      <c r="AQ75" s="9">
        <v>6.4332415067329127E-3</v>
      </c>
      <c r="AR75" s="9">
        <v>0</v>
      </c>
      <c r="AS75" s="9">
        <v>0</v>
      </c>
      <c r="AU75" s="9">
        <v>3.0245974164242821</v>
      </c>
    </row>
    <row r="76" spans="1:47" x14ac:dyDescent="0.25">
      <c r="A76" s="8"/>
      <c r="B76" s="9" t="s">
        <v>726</v>
      </c>
      <c r="C76" s="9">
        <v>0.46931990368530635</v>
      </c>
      <c r="D76" s="9">
        <v>0.60671712027585634</v>
      </c>
      <c r="H76" s="9">
        <v>0</v>
      </c>
      <c r="I76" s="9">
        <v>0</v>
      </c>
      <c r="K76" s="9">
        <v>2.7E-2</v>
      </c>
      <c r="L76" s="9">
        <v>8.9999999999999993E-3</v>
      </c>
      <c r="M76" s="9">
        <v>0.17699999999999999</v>
      </c>
      <c r="N76" s="9">
        <v>7.9889999999999999</v>
      </c>
      <c r="O76" s="9">
        <v>9.1489999999999991</v>
      </c>
      <c r="Q76" s="9">
        <v>6.4000000000000001E-2</v>
      </c>
      <c r="R76" s="9">
        <v>22.995000000000001</v>
      </c>
      <c r="S76" s="9">
        <v>8.2000000000000003E-2</v>
      </c>
      <c r="T76" s="9">
        <v>8.9999999999999993E-3</v>
      </c>
      <c r="U76" s="9">
        <v>58.973999999999997</v>
      </c>
      <c r="V76" s="9">
        <v>0.32500000000000001</v>
      </c>
      <c r="X76" s="9">
        <v>0</v>
      </c>
      <c r="Y76" s="9">
        <v>99.8</v>
      </c>
      <c r="AB76" s="9">
        <v>0</v>
      </c>
      <c r="AC76" s="9">
        <v>0</v>
      </c>
      <c r="AD76" s="9">
        <v>0</v>
      </c>
      <c r="AE76" s="9">
        <v>2.1377125979602923E-3</v>
      </c>
      <c r="AF76" s="9">
        <v>5.7949553370081593E-4</v>
      </c>
      <c r="AG76" s="9">
        <v>9.8397902787629755E-3</v>
      </c>
      <c r="AH76" s="9">
        <v>0.50002336801577818</v>
      </c>
      <c r="AI76" s="9">
        <v>0.5653978171702212</v>
      </c>
      <c r="AJ76" s="9">
        <v>0</v>
      </c>
      <c r="AK76" s="9">
        <v>0</v>
      </c>
      <c r="AL76" s="9">
        <v>2.3060160355770332E-3</v>
      </c>
      <c r="AM76" s="9">
        <v>0.76818515153191647</v>
      </c>
      <c r="AN76" s="9">
        <v>2.4157315014735302E-3</v>
      </c>
      <c r="AO76" s="9">
        <v>2.4702950064624837E-4</v>
      </c>
      <c r="AP76" s="9">
        <v>1.1850784943983022</v>
      </c>
      <c r="AQ76" s="9">
        <v>6.2240315689002105E-3</v>
      </c>
      <c r="AR76" s="9">
        <v>0</v>
      </c>
      <c r="AS76" s="9">
        <v>0</v>
      </c>
      <c r="AU76" s="9">
        <v>3.0424346381332392</v>
      </c>
    </row>
    <row r="77" spans="1:47" x14ac:dyDescent="0.25">
      <c r="A77" s="8"/>
      <c r="B77" s="9" t="s">
        <v>727</v>
      </c>
      <c r="C77" s="9">
        <v>0.25887185753757019</v>
      </c>
      <c r="D77" s="9">
        <v>0.55977561484066629</v>
      </c>
      <c r="H77" s="9">
        <v>0</v>
      </c>
      <c r="I77" s="9">
        <v>0</v>
      </c>
      <c r="K77" s="9">
        <v>8.0000000000000002E-3</v>
      </c>
      <c r="L77" s="9">
        <v>1E-3</v>
      </c>
      <c r="M77" s="9">
        <v>0.26200000000000001</v>
      </c>
      <c r="N77" s="9">
        <v>4.359</v>
      </c>
      <c r="O77" s="9">
        <v>12.638999999999999</v>
      </c>
      <c r="Q77" s="9">
        <v>7.4999999999999997E-2</v>
      </c>
      <c r="R77" s="9">
        <v>26.469000000000001</v>
      </c>
      <c r="S77" s="9">
        <v>0.28799999999999998</v>
      </c>
      <c r="T77" s="9">
        <v>0</v>
      </c>
      <c r="U77" s="9">
        <v>55.953000000000003</v>
      </c>
      <c r="V77" s="9">
        <v>0.123</v>
      </c>
      <c r="X77" s="9">
        <v>0</v>
      </c>
      <c r="Y77" s="9">
        <v>100.17700000000001</v>
      </c>
      <c r="AB77" s="9">
        <v>0</v>
      </c>
      <c r="AC77" s="9">
        <v>0</v>
      </c>
      <c r="AD77" s="9">
        <v>0</v>
      </c>
      <c r="AE77" s="9">
        <v>6.1948572429018655E-4</v>
      </c>
      <c r="AF77" s="9">
        <v>6.2974299742182827E-5</v>
      </c>
      <c r="AG77" s="9">
        <v>1.4245235404095613E-2</v>
      </c>
      <c r="AH77" s="9">
        <v>0.26683359794040812</v>
      </c>
      <c r="AI77" s="9">
        <v>0.76392192905496037</v>
      </c>
      <c r="AJ77" s="9">
        <v>0</v>
      </c>
      <c r="AK77" s="9">
        <v>0</v>
      </c>
      <c r="AL77" s="9">
        <v>2.6430134648866605E-3</v>
      </c>
      <c r="AM77" s="9">
        <v>0.86482013339569819</v>
      </c>
      <c r="AN77" s="9">
        <v>8.2981840157388184E-3</v>
      </c>
      <c r="AO77" s="9">
        <v>0</v>
      </c>
      <c r="AP77" s="9">
        <v>1.0996783418141367</v>
      </c>
      <c r="AQ77" s="9">
        <v>2.3038240122330968E-3</v>
      </c>
      <c r="AR77" s="9">
        <v>0</v>
      </c>
      <c r="AS77" s="9">
        <v>0</v>
      </c>
      <c r="AU77" s="9">
        <v>3.0234267191261899</v>
      </c>
    </row>
    <row r="78" spans="1:47" x14ac:dyDescent="0.25">
      <c r="A78" s="8"/>
      <c r="B78" s="9" t="s">
        <v>728</v>
      </c>
      <c r="C78" s="9">
        <v>0.40352213416209171</v>
      </c>
      <c r="D78" s="9">
        <v>0.5927212288941599</v>
      </c>
      <c r="H78" s="9">
        <v>0</v>
      </c>
      <c r="I78" s="9">
        <v>0</v>
      </c>
      <c r="K78" s="9">
        <v>7.0000000000000001E-3</v>
      </c>
      <c r="L78" s="9">
        <v>0</v>
      </c>
      <c r="M78" s="9">
        <v>0.32500000000000001</v>
      </c>
      <c r="N78" s="9">
        <v>6.8440000000000003</v>
      </c>
      <c r="O78" s="9">
        <v>10.246</v>
      </c>
      <c r="Q78" s="9">
        <v>0.151</v>
      </c>
      <c r="R78" s="9">
        <v>23.835000000000001</v>
      </c>
      <c r="S78" s="9">
        <v>0.2</v>
      </c>
      <c r="T78" s="9">
        <v>5.7000000000000002E-2</v>
      </c>
      <c r="U78" s="9">
        <v>57.665999999999997</v>
      </c>
      <c r="V78" s="9">
        <v>0.435</v>
      </c>
      <c r="X78" s="9">
        <v>0</v>
      </c>
      <c r="Y78" s="9">
        <v>99.766000000000005</v>
      </c>
      <c r="AB78" s="9">
        <v>0</v>
      </c>
      <c r="AC78" s="9">
        <v>0</v>
      </c>
      <c r="AD78" s="9">
        <v>0</v>
      </c>
      <c r="AE78" s="9">
        <v>5.5078757492033157E-4</v>
      </c>
      <c r="AF78" s="9">
        <v>0</v>
      </c>
      <c r="AG78" s="9">
        <v>1.7955457646267971E-2</v>
      </c>
      <c r="AH78" s="9">
        <v>0.4257046782412372</v>
      </c>
      <c r="AI78" s="9">
        <v>0.62926763232409821</v>
      </c>
      <c r="AJ78" s="9">
        <v>0</v>
      </c>
      <c r="AK78" s="9">
        <v>0</v>
      </c>
      <c r="AL78" s="9">
        <v>5.407043186615103E-3</v>
      </c>
      <c r="AM78" s="9">
        <v>0.7913128035540633</v>
      </c>
      <c r="AN78" s="9">
        <v>5.8555183722018714E-3</v>
      </c>
      <c r="AO78" s="9">
        <v>1.5548256936541928E-3</v>
      </c>
      <c r="AP78" s="9">
        <v>1.1516139083035102</v>
      </c>
      <c r="AQ78" s="9">
        <v>8.2790065238350797E-3</v>
      </c>
      <c r="AR78" s="9">
        <v>0</v>
      </c>
      <c r="AS78" s="9">
        <v>0</v>
      </c>
      <c r="AU78" s="9">
        <v>3.0375016614204031</v>
      </c>
    </row>
    <row r="79" spans="1:47" x14ac:dyDescent="0.25">
      <c r="A79" s="8" t="s">
        <v>650</v>
      </c>
      <c r="B79" s="9" t="s">
        <v>729</v>
      </c>
      <c r="C79" s="9">
        <v>0.32185717010585974</v>
      </c>
      <c r="D79" s="9">
        <v>0.60715988159803014</v>
      </c>
      <c r="H79" s="9">
        <v>0</v>
      </c>
      <c r="I79" s="9">
        <v>0</v>
      </c>
      <c r="K79" s="9">
        <v>8.0000000000000002E-3</v>
      </c>
      <c r="L79" s="9">
        <v>0.01</v>
      </c>
      <c r="M79" s="9">
        <v>0.19900000000000001</v>
      </c>
      <c r="N79" s="9">
        <v>5.2350000000000003</v>
      </c>
      <c r="O79" s="9">
        <v>11.170999999999999</v>
      </c>
      <c r="Q79" s="9">
        <v>0.216</v>
      </c>
      <c r="R79" s="9">
        <v>23.34</v>
      </c>
      <c r="S79" s="9">
        <v>9.2999999999999999E-2</v>
      </c>
      <c r="T79" s="9">
        <v>6.9000000000000006E-2</v>
      </c>
      <c r="U79" s="9">
        <v>59.97</v>
      </c>
      <c r="V79" s="9">
        <v>0.20399999999999999</v>
      </c>
      <c r="X79" s="9">
        <v>0</v>
      </c>
      <c r="Y79" s="9">
        <v>100.515</v>
      </c>
      <c r="AB79" s="9">
        <v>0</v>
      </c>
      <c r="AC79" s="9">
        <v>0</v>
      </c>
      <c r="AD79" s="9">
        <v>0</v>
      </c>
      <c r="AE79" s="9">
        <v>6.2907226629738383E-4</v>
      </c>
      <c r="AF79" s="9">
        <v>6.3948827073775504E-4</v>
      </c>
      <c r="AG79" s="9">
        <v>1.0987291625619035E-2</v>
      </c>
      <c r="AH79" s="9">
        <v>0.32541649679913381</v>
      </c>
      <c r="AI79" s="9">
        <v>0.68564221813365267</v>
      </c>
      <c r="AJ79" s="9">
        <v>0</v>
      </c>
      <c r="AK79" s="9">
        <v>0</v>
      </c>
      <c r="AL79" s="9">
        <v>7.7296726081841401E-3</v>
      </c>
      <c r="AM79" s="9">
        <v>0.77438752066097483</v>
      </c>
      <c r="AN79" s="9">
        <v>2.7210890728212598E-3</v>
      </c>
      <c r="AO79" s="9">
        <v>1.8809636435786058E-3</v>
      </c>
      <c r="AP79" s="9">
        <v>1.1968661379803511</v>
      </c>
      <c r="AQ79" s="9">
        <v>3.8801060230999693E-3</v>
      </c>
      <c r="AR79" s="9">
        <v>0</v>
      </c>
      <c r="AS79" s="9">
        <v>0</v>
      </c>
      <c r="AU79" s="9">
        <v>3.010780057084451</v>
      </c>
    </row>
    <row r="80" spans="1:47" x14ac:dyDescent="0.25">
      <c r="A80" s="8" t="s">
        <v>650</v>
      </c>
      <c r="B80" s="9" t="s">
        <v>730</v>
      </c>
      <c r="C80" s="9">
        <v>0.29853665376447469</v>
      </c>
      <c r="D80" s="9">
        <v>0.60132337785858925</v>
      </c>
      <c r="H80" s="9">
        <v>0</v>
      </c>
      <c r="I80" s="9">
        <v>0</v>
      </c>
      <c r="K80" s="9">
        <v>1.4999999999999999E-2</v>
      </c>
      <c r="L80" s="9">
        <v>0</v>
      </c>
      <c r="M80" s="9">
        <v>0.372</v>
      </c>
      <c r="N80" s="9">
        <v>4.9589999999999996</v>
      </c>
      <c r="O80" s="9">
        <v>11.801</v>
      </c>
      <c r="Q80" s="9">
        <v>0.12</v>
      </c>
      <c r="R80" s="9">
        <v>23.74</v>
      </c>
      <c r="S80" s="9">
        <v>0.19</v>
      </c>
      <c r="T80" s="9">
        <v>0</v>
      </c>
      <c r="U80" s="9">
        <v>59.527000000000001</v>
      </c>
      <c r="V80" s="9">
        <v>7.5999999999999998E-2</v>
      </c>
      <c r="X80" s="9">
        <v>0</v>
      </c>
      <c r="Y80" s="9">
        <v>100.8</v>
      </c>
      <c r="AB80" s="9">
        <v>0</v>
      </c>
      <c r="AC80" s="9">
        <v>0</v>
      </c>
      <c r="AD80" s="9">
        <v>0</v>
      </c>
      <c r="AE80" s="9">
        <v>1.1720717023948148E-3</v>
      </c>
      <c r="AF80" s="9">
        <v>0</v>
      </c>
      <c r="AG80" s="9">
        <v>2.0409524419214484E-2</v>
      </c>
      <c r="AH80" s="9">
        <v>0.30631577097101642</v>
      </c>
      <c r="AI80" s="9">
        <v>0.71974172350562138</v>
      </c>
      <c r="AJ80" s="9">
        <v>0</v>
      </c>
      <c r="AK80" s="9">
        <v>0</v>
      </c>
      <c r="AL80" s="9">
        <v>4.267180014339878E-3</v>
      </c>
      <c r="AM80" s="9">
        <v>0.78269142946704562</v>
      </c>
      <c r="AN80" s="9">
        <v>5.5241540418503538E-3</v>
      </c>
      <c r="AO80" s="9">
        <v>0</v>
      </c>
      <c r="AP80" s="9">
        <v>1.180532361441428</v>
      </c>
      <c r="AQ80" s="9">
        <v>1.4364131996580658E-3</v>
      </c>
      <c r="AR80" s="9">
        <v>0</v>
      </c>
      <c r="AS80" s="9">
        <v>0</v>
      </c>
      <c r="AU80" s="9">
        <v>3.0220906287625691</v>
      </c>
    </row>
    <row r="81" spans="1:47" x14ac:dyDescent="0.25">
      <c r="A81" s="8" t="s">
        <v>652</v>
      </c>
      <c r="B81" s="9" t="s">
        <v>731</v>
      </c>
      <c r="C81" s="9">
        <v>0.18933449658295864</v>
      </c>
      <c r="D81" s="9">
        <v>0.56405929702676405</v>
      </c>
      <c r="H81" s="9">
        <v>0</v>
      </c>
      <c r="I81" s="9">
        <v>0</v>
      </c>
      <c r="K81" s="9">
        <v>1.4999999999999999E-2</v>
      </c>
      <c r="L81" s="9">
        <v>0</v>
      </c>
      <c r="M81" s="9">
        <v>0.152</v>
      </c>
      <c r="N81" s="9">
        <v>3.2610000000000001</v>
      </c>
      <c r="O81" s="9">
        <v>14.141</v>
      </c>
      <c r="Q81" s="9">
        <v>8.5999999999999993E-2</v>
      </c>
      <c r="R81" s="9">
        <v>25.533999999999999</v>
      </c>
      <c r="S81" s="9">
        <v>1.4999999999999999E-2</v>
      </c>
      <c r="T81" s="9">
        <v>1.4E-2</v>
      </c>
      <c r="U81" s="9">
        <v>54.923999999999999</v>
      </c>
      <c r="V81" s="9">
        <v>0.35699999999999998</v>
      </c>
      <c r="X81" s="9">
        <v>0</v>
      </c>
      <c r="Y81" s="9">
        <v>98.498999999999995</v>
      </c>
      <c r="AB81" s="9">
        <v>0</v>
      </c>
      <c r="AC81" s="9">
        <v>0</v>
      </c>
      <c r="AD81" s="9">
        <v>0</v>
      </c>
      <c r="AE81" s="9">
        <v>1.1843833777256949E-3</v>
      </c>
      <c r="AF81" s="9">
        <v>0</v>
      </c>
      <c r="AG81" s="9">
        <v>8.4269740362486276E-3</v>
      </c>
      <c r="AH81" s="9">
        <v>0.2035467492327738</v>
      </c>
      <c r="AI81" s="9">
        <v>0.87151750427787955</v>
      </c>
      <c r="AJ81" s="9">
        <v>0</v>
      </c>
      <c r="AK81" s="9">
        <v>0</v>
      </c>
      <c r="AL81" s="9">
        <v>3.090269050122997E-3</v>
      </c>
      <c r="AM81" s="9">
        <v>0.85068121082255543</v>
      </c>
      <c r="AN81" s="9">
        <v>4.4069848891421662E-4</v>
      </c>
      <c r="AO81" s="9">
        <v>3.8322147562159988E-4</v>
      </c>
      <c r="AP81" s="9">
        <v>1.1006878745155988</v>
      </c>
      <c r="AQ81" s="9">
        <v>6.8182376422029796E-3</v>
      </c>
      <c r="AR81" s="9">
        <v>0</v>
      </c>
      <c r="AS81" s="9">
        <v>0</v>
      </c>
      <c r="AU81" s="9">
        <v>3.0467771229196439</v>
      </c>
    </row>
    <row r="82" spans="1:47" x14ac:dyDescent="0.25">
      <c r="A82" s="8" t="s">
        <v>671</v>
      </c>
      <c r="B82" s="9" t="s">
        <v>732</v>
      </c>
      <c r="C82" s="9">
        <v>5.1989291698183601E-2</v>
      </c>
      <c r="D82" s="9">
        <v>0.90198969937203377</v>
      </c>
      <c r="H82" s="9">
        <v>0</v>
      </c>
      <c r="I82" s="9">
        <v>0</v>
      </c>
      <c r="K82" s="9">
        <v>2E-3</v>
      </c>
      <c r="L82" s="9">
        <v>0</v>
      </c>
      <c r="M82" s="9">
        <v>0.189</v>
      </c>
      <c r="N82" s="9">
        <v>0.77800000000000002</v>
      </c>
      <c r="O82" s="9">
        <v>14.368</v>
      </c>
      <c r="Q82" s="9">
        <v>0.106</v>
      </c>
      <c r="R82" s="9">
        <v>5.2729999999999997</v>
      </c>
      <c r="S82" s="9">
        <v>0.22700000000000001</v>
      </c>
      <c r="T82" s="9">
        <v>0</v>
      </c>
      <c r="U82" s="9">
        <v>80.674000000000007</v>
      </c>
      <c r="V82" s="9">
        <v>0</v>
      </c>
      <c r="X82" s="9">
        <v>0</v>
      </c>
      <c r="Y82" s="9">
        <v>101.617</v>
      </c>
      <c r="AB82" s="9">
        <v>0</v>
      </c>
      <c r="AC82" s="9">
        <v>0</v>
      </c>
      <c r="AD82" s="9">
        <v>0</v>
      </c>
      <c r="AE82" s="9">
        <v>1.7362726681759309E-4</v>
      </c>
      <c r="AF82" s="9">
        <v>0</v>
      </c>
      <c r="AG82" s="9">
        <v>1.1520644104440031E-2</v>
      </c>
      <c r="AH82" s="9">
        <v>5.3392450972545642E-2</v>
      </c>
      <c r="AI82" s="9">
        <v>0.97359693912162759</v>
      </c>
      <c r="AJ82" s="9">
        <v>0</v>
      </c>
      <c r="AK82" s="9">
        <v>0</v>
      </c>
      <c r="AL82" s="9">
        <v>4.1878449579830631E-3</v>
      </c>
      <c r="AM82" s="9">
        <v>0.19314908111412146</v>
      </c>
      <c r="AN82" s="9">
        <v>7.3326853247380891E-3</v>
      </c>
      <c r="AO82" s="9">
        <v>0</v>
      </c>
      <c r="AP82" s="9">
        <v>1.7775527724317535</v>
      </c>
      <c r="AQ82" s="9">
        <v>0</v>
      </c>
      <c r="AR82" s="9">
        <v>0</v>
      </c>
      <c r="AS82" s="9">
        <v>0</v>
      </c>
      <c r="AU82" s="9">
        <v>3.0209060452940273</v>
      </c>
    </row>
    <row r="83" spans="1:47" x14ac:dyDescent="0.25">
      <c r="A83" s="8" t="s">
        <v>671</v>
      </c>
      <c r="B83" s="9" t="s">
        <v>733</v>
      </c>
      <c r="C83" s="9">
        <v>5.0907508289786692E-2</v>
      </c>
      <c r="D83" s="9">
        <v>0.87123690839838608</v>
      </c>
      <c r="H83" s="9">
        <v>0</v>
      </c>
      <c r="I83" s="9">
        <v>0</v>
      </c>
      <c r="K83" s="9">
        <v>0.02</v>
      </c>
      <c r="L83" s="9">
        <v>0.01</v>
      </c>
      <c r="M83" s="9">
        <v>0.161</v>
      </c>
      <c r="N83" s="9">
        <v>0.78700000000000003</v>
      </c>
      <c r="O83" s="9">
        <v>14.86</v>
      </c>
      <c r="Q83" s="9">
        <v>6.6000000000000003E-2</v>
      </c>
      <c r="R83" s="9">
        <v>6.8840000000000003</v>
      </c>
      <c r="S83" s="9">
        <v>0.23699999999999999</v>
      </c>
      <c r="T83" s="9">
        <v>0</v>
      </c>
      <c r="U83" s="9">
        <v>77.433999999999997</v>
      </c>
      <c r="V83" s="9">
        <v>0</v>
      </c>
      <c r="X83" s="9">
        <v>0</v>
      </c>
      <c r="Y83" s="9">
        <v>100.459</v>
      </c>
      <c r="AB83" s="9">
        <v>0</v>
      </c>
      <c r="AC83" s="9">
        <v>0</v>
      </c>
      <c r="AD83" s="9">
        <v>0</v>
      </c>
      <c r="AE83" s="9">
        <v>1.736358647204122E-3</v>
      </c>
      <c r="AF83" s="9">
        <v>7.0604351720455398E-4</v>
      </c>
      <c r="AG83" s="9">
        <v>9.8143679915800239E-3</v>
      </c>
      <c r="AH83" s="9">
        <v>5.4012775976738481E-2</v>
      </c>
      <c r="AI83" s="9">
        <v>1.006985449850291</v>
      </c>
      <c r="AJ83" s="9">
        <v>0</v>
      </c>
      <c r="AK83" s="9">
        <v>0</v>
      </c>
      <c r="AL83" s="9">
        <v>2.6076552288130986E-3</v>
      </c>
      <c r="AM83" s="9">
        <v>0.25217222020905294</v>
      </c>
      <c r="AN83" s="9">
        <v>7.6560902155168413E-3</v>
      </c>
      <c r="AO83" s="9">
        <v>0</v>
      </c>
      <c r="AP83" s="9">
        <v>1.7062478291422027</v>
      </c>
      <c r="AQ83" s="9">
        <v>0</v>
      </c>
      <c r="AR83" s="9">
        <v>0</v>
      </c>
      <c r="AS83" s="9">
        <v>0</v>
      </c>
      <c r="AU83" s="9">
        <v>3.0419387907786035</v>
      </c>
    </row>
    <row r="84" spans="1:47" x14ac:dyDescent="0.25">
      <c r="A84" s="8" t="s">
        <v>673</v>
      </c>
      <c r="B84" s="9" t="s">
        <v>734</v>
      </c>
      <c r="C84" s="9">
        <v>0.23712719246120867</v>
      </c>
      <c r="D84" s="9">
        <v>0.52397849264326013</v>
      </c>
      <c r="H84" s="9">
        <v>0</v>
      </c>
      <c r="I84" s="9">
        <v>0</v>
      </c>
      <c r="K84" s="9">
        <v>7.0000000000000001E-3</v>
      </c>
      <c r="L84" s="9">
        <v>0</v>
      </c>
      <c r="M84" s="9">
        <v>0.24</v>
      </c>
      <c r="N84" s="9">
        <v>4.077</v>
      </c>
      <c r="O84" s="9">
        <v>13.284000000000001</v>
      </c>
      <c r="Q84" s="9">
        <v>0.50600000000000001</v>
      </c>
      <c r="R84" s="9">
        <v>28.492999999999999</v>
      </c>
      <c r="S84" s="9">
        <v>0.156</v>
      </c>
      <c r="T84" s="9">
        <v>3.2000000000000001E-2</v>
      </c>
      <c r="U84" s="9">
        <v>52.14</v>
      </c>
      <c r="V84" s="9">
        <v>0.42099999999999999</v>
      </c>
      <c r="X84" s="9">
        <v>0</v>
      </c>
      <c r="Y84" s="9">
        <v>99.355999999999995</v>
      </c>
      <c r="AB84" s="9">
        <v>0</v>
      </c>
      <c r="AC84" s="9">
        <v>0</v>
      </c>
      <c r="AD84" s="9">
        <v>0</v>
      </c>
      <c r="AE84" s="9">
        <v>5.385674459148826E-4</v>
      </c>
      <c r="AF84" s="9">
        <v>0</v>
      </c>
      <c r="AG84" s="9">
        <v>1.2965232931763281E-2</v>
      </c>
      <c r="AH84" s="9">
        <v>0.2479676907031825</v>
      </c>
      <c r="AI84" s="9">
        <v>0.79774827349922428</v>
      </c>
      <c r="AJ84" s="9">
        <v>0</v>
      </c>
      <c r="AK84" s="9">
        <v>0</v>
      </c>
      <c r="AL84" s="9">
        <v>1.7716966825623303E-2</v>
      </c>
      <c r="AM84" s="9">
        <v>0.92496900186321829</v>
      </c>
      <c r="AN84" s="9">
        <v>4.4659711654731048E-3</v>
      </c>
      <c r="AO84" s="9">
        <v>8.5351821823407106E-4</v>
      </c>
      <c r="AP84" s="9">
        <v>1.0181553897202658</v>
      </c>
      <c r="AQ84" s="9">
        <v>7.8347840005544445E-3</v>
      </c>
      <c r="AR84" s="9">
        <v>0</v>
      </c>
      <c r="AS84" s="9">
        <v>0</v>
      </c>
      <c r="AU84" s="9">
        <v>3.0332153963734538</v>
      </c>
    </row>
    <row r="85" spans="1:47" x14ac:dyDescent="0.25">
      <c r="A85" s="8" t="s">
        <v>647</v>
      </c>
      <c r="B85" s="9" t="s">
        <v>735</v>
      </c>
      <c r="C85" s="9">
        <v>0.28768156867948924</v>
      </c>
      <c r="D85" s="9">
        <v>0.51154591978647168</v>
      </c>
      <c r="H85" s="9">
        <v>0</v>
      </c>
      <c r="I85" s="9">
        <v>0</v>
      </c>
      <c r="K85" s="9">
        <v>0</v>
      </c>
      <c r="L85" s="9">
        <v>0</v>
      </c>
      <c r="M85" s="9">
        <v>0.64200000000000002</v>
      </c>
      <c r="N85" s="9">
        <v>5.05</v>
      </c>
      <c r="O85" s="9">
        <v>12.664</v>
      </c>
      <c r="Q85" s="9">
        <v>7.2999999999999995E-2</v>
      </c>
      <c r="R85" s="9">
        <v>29.718</v>
      </c>
      <c r="S85" s="9">
        <v>0.20699999999999999</v>
      </c>
      <c r="T85" s="9">
        <v>0</v>
      </c>
      <c r="U85" s="9">
        <v>51.74</v>
      </c>
      <c r="V85" s="9">
        <v>0.35099999999999998</v>
      </c>
      <c r="X85" s="9">
        <v>0</v>
      </c>
      <c r="Y85" s="9">
        <v>100.44499999999999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3.4050431909845989E-2</v>
      </c>
      <c r="AH85" s="9">
        <v>0.30155343453074629</v>
      </c>
      <c r="AI85" s="9">
        <v>0.74666608093884534</v>
      </c>
      <c r="AJ85" s="9">
        <v>0</v>
      </c>
      <c r="AK85" s="9">
        <v>0</v>
      </c>
      <c r="AL85" s="9">
        <v>2.5094597269156079E-3</v>
      </c>
      <c r="AM85" s="9">
        <v>0.94716816779600987</v>
      </c>
      <c r="AN85" s="9">
        <v>5.8180865410755074E-3</v>
      </c>
      <c r="AO85" s="9">
        <v>0</v>
      </c>
      <c r="AP85" s="9">
        <v>0.99194587826120384</v>
      </c>
      <c r="AQ85" s="9">
        <v>6.4131376772331387E-3</v>
      </c>
      <c r="AR85" s="9">
        <v>0</v>
      </c>
      <c r="AS85" s="9">
        <v>0</v>
      </c>
      <c r="AU85" s="9">
        <v>3.0361246773818755</v>
      </c>
    </row>
    <row r="86" spans="1:47" x14ac:dyDescent="0.25">
      <c r="A86" s="8" t="s">
        <v>652</v>
      </c>
      <c r="B86" s="9" t="s">
        <v>736</v>
      </c>
      <c r="C86" s="9">
        <v>0.38563143438513237</v>
      </c>
      <c r="D86" s="9">
        <v>0.61131945319480541</v>
      </c>
      <c r="H86" s="9">
        <v>0</v>
      </c>
      <c r="I86" s="9">
        <v>0</v>
      </c>
      <c r="K86" s="9">
        <v>8.0000000000000002E-3</v>
      </c>
      <c r="L86" s="9">
        <v>0</v>
      </c>
      <c r="M86" s="9">
        <v>0.20300000000000001</v>
      </c>
      <c r="N86" s="9">
        <v>6.5540000000000003</v>
      </c>
      <c r="O86" s="9">
        <v>10.574999999999999</v>
      </c>
      <c r="Q86" s="9">
        <v>6.4000000000000001E-2</v>
      </c>
      <c r="R86" s="9">
        <v>22.263000000000002</v>
      </c>
      <c r="S86" s="9">
        <v>7.9000000000000001E-2</v>
      </c>
      <c r="T86" s="9">
        <v>0</v>
      </c>
      <c r="U86" s="9">
        <v>58.210999999999999</v>
      </c>
      <c r="V86" s="9">
        <v>0.44800000000000001</v>
      </c>
      <c r="X86" s="9">
        <v>0</v>
      </c>
      <c r="Y86" s="9">
        <v>98.405000000000001</v>
      </c>
      <c r="AB86" s="9">
        <v>0</v>
      </c>
      <c r="AC86" s="9">
        <v>0</v>
      </c>
      <c r="AD86" s="9">
        <v>0</v>
      </c>
      <c r="AE86" s="9">
        <v>6.4351731195462362E-4</v>
      </c>
      <c r="AF86" s="9">
        <v>0</v>
      </c>
      <c r="AG86" s="9">
        <v>1.1465508194698255E-2</v>
      </c>
      <c r="AH86" s="9">
        <v>0.416762862525277</v>
      </c>
      <c r="AI86" s="9">
        <v>0.66396558791803806</v>
      </c>
      <c r="AJ86" s="9">
        <v>0</v>
      </c>
      <c r="AK86" s="9">
        <v>0</v>
      </c>
      <c r="AL86" s="9">
        <v>2.3428636719441016E-3</v>
      </c>
      <c r="AM86" s="9">
        <v>0.75561553133382497</v>
      </c>
      <c r="AN86" s="9">
        <v>2.3645396279471844E-3</v>
      </c>
      <c r="AO86" s="9">
        <v>0</v>
      </c>
      <c r="AP86" s="9">
        <v>1.1884373355891416</v>
      </c>
      <c r="AQ86" s="9">
        <v>8.7166806493780401E-3</v>
      </c>
      <c r="AR86" s="9">
        <v>0</v>
      </c>
      <c r="AS86" s="9">
        <v>0</v>
      </c>
      <c r="AU86" s="9">
        <v>3.050314426822204</v>
      </c>
    </row>
    <row r="87" spans="1:47" x14ac:dyDescent="0.25">
      <c r="A87" s="8" t="s">
        <v>650</v>
      </c>
      <c r="B87" s="9" t="s">
        <v>737</v>
      </c>
      <c r="C87" s="9">
        <v>0.39168437615166801</v>
      </c>
      <c r="D87" s="9">
        <v>0.57506005157048656</v>
      </c>
      <c r="H87" s="9">
        <v>0</v>
      </c>
      <c r="I87" s="9">
        <v>0</v>
      </c>
      <c r="K87" s="9">
        <v>0.04</v>
      </c>
      <c r="L87" s="9">
        <v>1.2999999999999999E-2</v>
      </c>
      <c r="M87" s="9">
        <v>0.28899999999999998</v>
      </c>
      <c r="N87" s="9">
        <v>6.5540000000000003</v>
      </c>
      <c r="O87" s="9">
        <v>10.308999999999999</v>
      </c>
      <c r="Q87" s="9">
        <v>3.7999999999999999E-2</v>
      </c>
      <c r="R87" s="9">
        <v>24.641999999999999</v>
      </c>
      <c r="S87" s="9">
        <v>0.442</v>
      </c>
      <c r="T87" s="9">
        <v>0</v>
      </c>
      <c r="U87" s="9">
        <v>55.438000000000002</v>
      </c>
      <c r="V87" s="9">
        <v>0.45600000000000002</v>
      </c>
      <c r="X87" s="9">
        <v>0</v>
      </c>
      <c r="Y87" s="9">
        <v>98.221000000000004</v>
      </c>
      <c r="AB87" s="9">
        <v>0</v>
      </c>
      <c r="AC87" s="9">
        <v>0</v>
      </c>
      <c r="AD87" s="9">
        <v>0</v>
      </c>
      <c r="AE87" s="9">
        <v>3.1765649841514689E-3</v>
      </c>
      <c r="AF87" s="9">
        <v>8.3958203362698386E-4</v>
      </c>
      <c r="AG87" s="9">
        <v>1.6114714625976283E-2</v>
      </c>
      <c r="AH87" s="9">
        <v>0.41144947966399947</v>
      </c>
      <c r="AI87" s="9">
        <v>0.63901233274354474</v>
      </c>
      <c r="AJ87" s="9">
        <v>0</v>
      </c>
      <c r="AK87" s="9">
        <v>0</v>
      </c>
      <c r="AL87" s="9">
        <v>1.3733402420667508E-3</v>
      </c>
      <c r="AM87" s="9">
        <v>0.82569688866572521</v>
      </c>
      <c r="AN87" s="9">
        <v>1.3060784990172601E-2</v>
      </c>
      <c r="AO87" s="9">
        <v>0</v>
      </c>
      <c r="AP87" s="9">
        <v>1.1173938744346215</v>
      </c>
      <c r="AQ87" s="9">
        <v>8.7592206968554534E-3</v>
      </c>
      <c r="AR87" s="9">
        <v>0</v>
      </c>
      <c r="AS87" s="9">
        <v>0</v>
      </c>
      <c r="AU87" s="9">
        <v>3.0368767830807406</v>
      </c>
    </row>
    <row r="88" spans="1:47" x14ac:dyDescent="0.25">
      <c r="A88" s="8" t="s">
        <v>650</v>
      </c>
      <c r="B88" s="9" t="s">
        <v>738</v>
      </c>
      <c r="C88" s="9">
        <v>0.22694469039471821</v>
      </c>
      <c r="D88" s="9">
        <v>0.52904040530067897</v>
      </c>
      <c r="H88" s="9">
        <v>0</v>
      </c>
      <c r="I88" s="9">
        <v>0</v>
      </c>
      <c r="K88" s="9">
        <v>1.4999999999999999E-2</v>
      </c>
      <c r="L88" s="9">
        <v>0</v>
      </c>
      <c r="M88" s="9">
        <v>0.75600000000000001</v>
      </c>
      <c r="N88" s="9">
        <v>3.9430000000000001</v>
      </c>
      <c r="O88" s="9">
        <v>13.603</v>
      </c>
      <c r="Q88" s="9">
        <v>0.10199999999999999</v>
      </c>
      <c r="R88" s="9">
        <v>28.594999999999999</v>
      </c>
      <c r="S88" s="9">
        <v>0.25900000000000001</v>
      </c>
      <c r="T88" s="9">
        <v>0</v>
      </c>
      <c r="U88" s="9">
        <v>53.4</v>
      </c>
      <c r="V88" s="9">
        <v>0.30099999999999999</v>
      </c>
      <c r="X88" s="9">
        <v>0</v>
      </c>
      <c r="Y88" s="9">
        <v>100.974</v>
      </c>
      <c r="AB88" s="9">
        <v>0</v>
      </c>
      <c r="AC88" s="9">
        <v>0</v>
      </c>
      <c r="AD88" s="9">
        <v>0</v>
      </c>
      <c r="AE88" s="9">
        <v>1.1340504834492899E-3</v>
      </c>
      <c r="AF88" s="9">
        <v>0</v>
      </c>
      <c r="AG88" s="9">
        <v>4.0131920923113427E-2</v>
      </c>
      <c r="AH88" s="9">
        <v>0.2356569396931093</v>
      </c>
      <c r="AI88" s="9">
        <v>0.8027323668962546</v>
      </c>
      <c r="AJ88" s="9">
        <v>0</v>
      </c>
      <c r="AK88" s="9">
        <v>0</v>
      </c>
      <c r="AL88" s="9">
        <v>3.5094422261784225E-3</v>
      </c>
      <c r="AM88" s="9">
        <v>0.91217501358448361</v>
      </c>
      <c r="AN88" s="9">
        <v>7.2860165070520186E-3</v>
      </c>
      <c r="AO88" s="9">
        <v>0</v>
      </c>
      <c r="AP88" s="9">
        <v>1.0246684520781104</v>
      </c>
      <c r="AQ88" s="9">
        <v>5.5044064860045611E-3</v>
      </c>
      <c r="AR88" s="9">
        <v>0</v>
      </c>
      <c r="AS88" s="9">
        <v>0</v>
      </c>
      <c r="AU88" s="9">
        <v>3.0327986088777554</v>
      </c>
    </row>
    <row r="89" spans="1:47" x14ac:dyDescent="0.25">
      <c r="A89" s="8" t="s">
        <v>652</v>
      </c>
      <c r="B89" s="9" t="s">
        <v>739</v>
      </c>
      <c r="C89" s="9">
        <v>0.33914717019614748</v>
      </c>
      <c r="D89" s="9">
        <v>0.50822367540154556</v>
      </c>
      <c r="H89" s="9">
        <v>0</v>
      </c>
      <c r="I89" s="9">
        <v>0</v>
      </c>
      <c r="K89" s="9">
        <v>5.8999999999999997E-2</v>
      </c>
      <c r="L89" s="9">
        <v>0</v>
      </c>
      <c r="M89" s="9">
        <v>0.56000000000000005</v>
      </c>
      <c r="N89" s="9">
        <v>5.9589999999999996</v>
      </c>
      <c r="O89" s="9">
        <v>11.76</v>
      </c>
      <c r="Q89" s="9">
        <v>9.4E-2</v>
      </c>
      <c r="R89" s="9">
        <v>28.692</v>
      </c>
      <c r="S89" s="9">
        <v>0.30199999999999999</v>
      </c>
      <c r="T89" s="9">
        <v>0</v>
      </c>
      <c r="U89" s="9">
        <v>49.293999999999997</v>
      </c>
      <c r="V89" s="9">
        <v>0.32</v>
      </c>
      <c r="X89" s="9">
        <v>0</v>
      </c>
      <c r="Y89" s="9">
        <v>97.04</v>
      </c>
      <c r="AB89" s="9">
        <v>0</v>
      </c>
      <c r="AC89" s="9">
        <v>0</v>
      </c>
      <c r="AD89" s="9">
        <v>0</v>
      </c>
      <c r="AE89" s="9">
        <v>4.608116810995498E-3</v>
      </c>
      <c r="AF89" s="9">
        <v>0</v>
      </c>
      <c r="AG89" s="9">
        <v>3.0710473897903282E-2</v>
      </c>
      <c r="AH89" s="9">
        <v>0.36792320579559668</v>
      </c>
      <c r="AI89" s="9">
        <v>0.7169250197779985</v>
      </c>
      <c r="AJ89" s="9">
        <v>0</v>
      </c>
      <c r="AK89" s="9">
        <v>0</v>
      </c>
      <c r="AL89" s="9">
        <v>3.3411511104001583E-3</v>
      </c>
      <c r="AM89" s="9">
        <v>0.94553853260665099</v>
      </c>
      <c r="AN89" s="9">
        <v>8.7766275450573208E-3</v>
      </c>
      <c r="AO89" s="9">
        <v>0</v>
      </c>
      <c r="AP89" s="9">
        <v>0.97716186046067044</v>
      </c>
      <c r="AQ89" s="9">
        <v>6.0453899467945767E-3</v>
      </c>
      <c r="AR89" s="9">
        <v>0</v>
      </c>
      <c r="AS89" s="9">
        <v>0</v>
      </c>
      <c r="AU89" s="9">
        <v>3.0610303779520676</v>
      </c>
    </row>
    <row r="90" spans="1:47" x14ac:dyDescent="0.25">
      <c r="A90" s="9" t="s">
        <v>740</v>
      </c>
      <c r="B90" s="9" t="s">
        <v>741</v>
      </c>
      <c r="C90" s="9">
        <v>0.35691190726173344</v>
      </c>
      <c r="D90" s="9">
        <v>0.31636666631096622</v>
      </c>
      <c r="H90" s="9">
        <v>0</v>
      </c>
      <c r="I90" s="9">
        <v>0</v>
      </c>
      <c r="K90" s="9">
        <v>0</v>
      </c>
      <c r="L90" s="9">
        <v>0.159</v>
      </c>
      <c r="M90" s="9">
        <v>0.255</v>
      </c>
      <c r="N90" s="9">
        <v>6.6</v>
      </c>
      <c r="O90" s="9">
        <v>12.044</v>
      </c>
      <c r="Q90" s="9">
        <v>0</v>
      </c>
      <c r="R90" s="9">
        <v>45.871000000000002</v>
      </c>
      <c r="S90" s="9">
        <v>9.5000000000000001E-2</v>
      </c>
      <c r="T90" s="9">
        <v>0</v>
      </c>
      <c r="U90" s="9">
        <v>35.29</v>
      </c>
      <c r="V90" s="9">
        <v>0</v>
      </c>
      <c r="X90" s="9">
        <v>0</v>
      </c>
      <c r="Y90" s="9">
        <v>100.31400000000001</v>
      </c>
      <c r="AB90" s="9">
        <v>0</v>
      </c>
      <c r="AC90" s="9">
        <v>0</v>
      </c>
      <c r="AD90" s="9">
        <v>0</v>
      </c>
      <c r="AE90" s="9">
        <v>0</v>
      </c>
      <c r="AF90" s="9">
        <v>9.019304387094312E-3</v>
      </c>
      <c r="AG90" s="9">
        <v>1.2488810968777008E-2</v>
      </c>
      <c r="AH90" s="9">
        <v>0.36392354252138154</v>
      </c>
      <c r="AI90" s="9">
        <v>0.65572174001750061</v>
      </c>
      <c r="AJ90" s="9">
        <v>0</v>
      </c>
      <c r="AK90" s="9">
        <v>0</v>
      </c>
      <c r="AL90" s="9">
        <v>0</v>
      </c>
      <c r="AM90" s="9">
        <v>1.3500163812225643</v>
      </c>
      <c r="AN90" s="9">
        <v>2.465623447510262E-3</v>
      </c>
      <c r="AO90" s="9">
        <v>0</v>
      </c>
      <c r="AP90" s="9">
        <v>0.6247503755965963</v>
      </c>
      <c r="AQ90" s="9">
        <v>0</v>
      </c>
      <c r="AR90" s="9">
        <v>0</v>
      </c>
      <c r="AS90" s="9">
        <v>0</v>
      </c>
      <c r="AU90" s="9">
        <v>3.0183857781614245</v>
      </c>
    </row>
    <row r="91" spans="1:47" x14ac:dyDescent="0.25">
      <c r="A91" s="9" t="s">
        <v>740</v>
      </c>
      <c r="B91" s="9" t="s">
        <v>742</v>
      </c>
      <c r="C91" s="9">
        <v>0.35115390859853124</v>
      </c>
      <c r="D91" s="9">
        <v>0.31488747873068712</v>
      </c>
      <c r="H91" s="9">
        <v>0</v>
      </c>
      <c r="I91" s="9">
        <v>0</v>
      </c>
      <c r="K91" s="9">
        <v>2.1429999999999998E-2</v>
      </c>
      <c r="L91" s="9">
        <v>0.17399999999999999</v>
      </c>
      <c r="M91" s="9">
        <v>0.23699999999999999</v>
      </c>
      <c r="N91" s="9">
        <v>6.5229999999999997</v>
      </c>
      <c r="O91" s="9">
        <v>12.207000000000001</v>
      </c>
      <c r="Q91" s="9">
        <v>0</v>
      </c>
      <c r="R91" s="9">
        <v>46.320999999999998</v>
      </c>
      <c r="S91" s="9">
        <v>7.5999999999999998E-2</v>
      </c>
      <c r="T91" s="9">
        <v>0</v>
      </c>
      <c r="U91" s="9">
        <v>35.393000000000001</v>
      </c>
      <c r="V91" s="9">
        <v>0</v>
      </c>
      <c r="X91" s="9">
        <v>0</v>
      </c>
      <c r="Y91" s="9">
        <v>100.95242999999998</v>
      </c>
      <c r="AB91" s="9">
        <v>0</v>
      </c>
      <c r="AC91" s="9">
        <v>0</v>
      </c>
      <c r="AD91" s="9">
        <v>0</v>
      </c>
      <c r="AE91" s="9">
        <v>1.4843068762950471E-3</v>
      </c>
      <c r="AF91" s="9">
        <v>9.8010545831417346E-3</v>
      </c>
      <c r="AG91" s="9">
        <v>1.1525954416780329E-2</v>
      </c>
      <c r="AH91" s="9">
        <v>0.35715870063712113</v>
      </c>
      <c r="AI91" s="9">
        <v>0.65994147080210697</v>
      </c>
      <c r="AJ91" s="9">
        <v>0</v>
      </c>
      <c r="AK91" s="9">
        <v>0</v>
      </c>
      <c r="AL91" s="9">
        <v>0</v>
      </c>
      <c r="AM91" s="9">
        <v>1.3537123681846623</v>
      </c>
      <c r="AN91" s="9">
        <v>1.9586840121167634E-3</v>
      </c>
      <c r="AO91" s="9">
        <v>0</v>
      </c>
      <c r="AP91" s="9">
        <v>0.62218549699612535</v>
      </c>
      <c r="AQ91" s="9">
        <v>0</v>
      </c>
      <c r="AR91" s="9">
        <v>0</v>
      </c>
      <c r="AS91" s="9">
        <v>0</v>
      </c>
      <c r="AU91" s="9">
        <v>3.0177680365083495</v>
      </c>
    </row>
    <row r="92" spans="1:47" x14ac:dyDescent="0.25">
      <c r="A92" s="8" t="s">
        <v>740</v>
      </c>
      <c r="B92" s="9" t="s">
        <v>743</v>
      </c>
      <c r="C92" s="9">
        <v>0.33885149022388128</v>
      </c>
      <c r="D92" s="9">
        <v>0.6275678755335542</v>
      </c>
      <c r="H92" s="9">
        <v>0</v>
      </c>
      <c r="I92" s="9">
        <v>0</v>
      </c>
      <c r="K92" s="9">
        <v>1.4375000000000001E-2</v>
      </c>
      <c r="L92" s="9">
        <v>0.32400000000000001</v>
      </c>
      <c r="M92" s="9">
        <v>1.5469999999999999</v>
      </c>
      <c r="N92" s="9">
        <v>5.5209999999999999</v>
      </c>
      <c r="O92" s="9">
        <v>10.91</v>
      </c>
      <c r="Q92" s="9">
        <v>0.126</v>
      </c>
      <c r="R92" s="9">
        <v>21.393999999999998</v>
      </c>
      <c r="S92" s="9">
        <v>0.75</v>
      </c>
      <c r="T92" s="9">
        <v>3.0000000000000001E-3</v>
      </c>
      <c r="U92" s="9">
        <v>59.930999999999997</v>
      </c>
      <c r="V92" s="9">
        <v>0</v>
      </c>
      <c r="X92" s="9">
        <v>0</v>
      </c>
      <c r="Y92" s="9">
        <v>100.52037500000002</v>
      </c>
      <c r="AB92" s="9">
        <v>0</v>
      </c>
      <c r="AC92" s="9">
        <v>0</v>
      </c>
      <c r="AD92" s="9">
        <v>0</v>
      </c>
      <c r="AE92" s="9">
        <v>1.1240433343915159E-3</v>
      </c>
      <c r="AF92" s="9">
        <v>2.0603558857057554E-2</v>
      </c>
      <c r="AG92" s="9">
        <v>8.4936143529440664E-2</v>
      </c>
      <c r="AH92" s="9">
        <v>0.34127562901683434</v>
      </c>
      <c r="AI92" s="9">
        <v>0.66587835691178421</v>
      </c>
      <c r="AJ92" s="9">
        <v>0</v>
      </c>
      <c r="AK92" s="9">
        <v>0</v>
      </c>
      <c r="AL92" s="9">
        <v>4.4837619055428093E-3</v>
      </c>
      <c r="AM92" s="9">
        <v>0.70585278828172471</v>
      </c>
      <c r="AN92" s="9">
        <v>2.1821556369694742E-2</v>
      </c>
      <c r="AO92" s="9">
        <v>8.1323715900161059E-5</v>
      </c>
      <c r="AP92" s="9">
        <v>1.1893993715391942</v>
      </c>
      <c r="AQ92" s="9">
        <v>0</v>
      </c>
      <c r="AR92" s="9">
        <v>0</v>
      </c>
      <c r="AS92" s="9">
        <v>0</v>
      </c>
      <c r="AU92" s="9">
        <v>3.0354565334615646</v>
      </c>
    </row>
    <row r="93" spans="1:47" x14ac:dyDescent="0.25">
      <c r="A93" s="8" t="s">
        <v>740</v>
      </c>
      <c r="B93" s="9" t="s">
        <v>744</v>
      </c>
      <c r="C93" s="9">
        <v>0.33398916822707303</v>
      </c>
      <c r="D93" s="9">
        <v>0.59969055369278579</v>
      </c>
      <c r="H93" s="9">
        <v>0</v>
      </c>
      <c r="I93" s="9">
        <v>0</v>
      </c>
      <c r="K93" s="9">
        <v>2.29725E-2</v>
      </c>
      <c r="L93" s="9">
        <v>0.27300000000000002</v>
      </c>
      <c r="M93" s="9">
        <v>0.14699999999999999</v>
      </c>
      <c r="N93" s="9">
        <v>5.56</v>
      </c>
      <c r="O93" s="9">
        <v>11.228999999999999</v>
      </c>
      <c r="Q93" s="9">
        <v>9.7000000000000003E-2</v>
      </c>
      <c r="R93" s="9">
        <v>24.443000000000001</v>
      </c>
      <c r="S93" s="9">
        <v>0.13700000000000001</v>
      </c>
      <c r="T93" s="9">
        <v>2.5999999999999999E-2</v>
      </c>
      <c r="U93" s="9">
        <v>60.874000000000002</v>
      </c>
      <c r="V93" s="9">
        <v>0</v>
      </c>
      <c r="X93" s="9">
        <v>0</v>
      </c>
      <c r="Y93" s="9">
        <v>102.8089725</v>
      </c>
      <c r="AB93" s="9">
        <v>0</v>
      </c>
      <c r="AC93" s="9">
        <v>0</v>
      </c>
      <c r="AD93" s="9">
        <v>0</v>
      </c>
      <c r="AE93" s="9">
        <v>1.7593555480747783E-3</v>
      </c>
      <c r="AF93" s="9">
        <v>1.700317532231066E-2</v>
      </c>
      <c r="AG93" s="9">
        <v>7.9047786399341121E-3</v>
      </c>
      <c r="AH93" s="9">
        <v>0.33661423181295336</v>
      </c>
      <c r="AI93" s="9">
        <v>0.67124549489559526</v>
      </c>
      <c r="AJ93" s="9">
        <v>0</v>
      </c>
      <c r="AK93" s="9">
        <v>0</v>
      </c>
      <c r="AL93" s="9">
        <v>3.3807564513814591E-3</v>
      </c>
      <c r="AM93" s="9">
        <v>0.78985396821064457</v>
      </c>
      <c r="AN93" s="9">
        <v>3.9040482780863324E-3</v>
      </c>
      <c r="AO93" s="9">
        <v>6.9030252381705132E-4</v>
      </c>
      <c r="AP93" s="9">
        <v>1.1832545244739809</v>
      </c>
      <c r="AQ93" s="9">
        <v>0</v>
      </c>
      <c r="AR93" s="9">
        <v>0</v>
      </c>
      <c r="AS93" s="9">
        <v>0</v>
      </c>
      <c r="AU93" s="9">
        <v>3.0156106361567785</v>
      </c>
    </row>
    <row r="94" spans="1:47" x14ac:dyDescent="0.25">
      <c r="A94" s="8" t="s">
        <v>740</v>
      </c>
      <c r="B94" s="9" t="s">
        <v>745</v>
      </c>
      <c r="C94" s="9">
        <v>0.43706965015446958</v>
      </c>
      <c r="D94" s="9">
        <v>0.41818462938351464</v>
      </c>
      <c r="H94" s="9">
        <v>0</v>
      </c>
      <c r="I94" s="9">
        <v>0</v>
      </c>
      <c r="K94" s="9">
        <v>5.7582499999999995E-2</v>
      </c>
      <c r="L94" s="9">
        <v>0.23899999999999999</v>
      </c>
      <c r="M94" s="9">
        <v>0.14499999999999999</v>
      </c>
      <c r="N94" s="9">
        <v>7.7619999999999996</v>
      </c>
      <c r="O94" s="9">
        <v>10.125</v>
      </c>
      <c r="Q94" s="9">
        <v>7.9000000000000001E-2</v>
      </c>
      <c r="R94" s="9">
        <v>37.631</v>
      </c>
      <c r="S94" s="9">
        <v>0.189</v>
      </c>
      <c r="T94" s="9">
        <v>5.1999999999999998E-2</v>
      </c>
      <c r="U94" s="9">
        <v>44.965000000000003</v>
      </c>
      <c r="V94" s="9">
        <v>0</v>
      </c>
      <c r="X94" s="9">
        <v>0</v>
      </c>
      <c r="Y94" s="9">
        <v>101.24458249999999</v>
      </c>
      <c r="AB94" s="9">
        <v>0</v>
      </c>
      <c r="AC94" s="9">
        <v>0</v>
      </c>
      <c r="AD94" s="9">
        <v>0</v>
      </c>
      <c r="AE94" s="9">
        <v>4.1588337688967438E-3</v>
      </c>
      <c r="AF94" s="9">
        <v>1.4037862285675008E-2</v>
      </c>
      <c r="AG94" s="9">
        <v>7.3531947929809582E-3</v>
      </c>
      <c r="AH94" s="9">
        <v>0.44316658944055143</v>
      </c>
      <c r="AI94" s="9">
        <v>0.57078299338664107</v>
      </c>
      <c r="AJ94" s="9">
        <v>0</v>
      </c>
      <c r="AK94" s="9">
        <v>0</v>
      </c>
      <c r="AL94" s="9">
        <v>2.5965992853697935E-3</v>
      </c>
      <c r="AM94" s="9">
        <v>1.1467631969748768</v>
      </c>
      <c r="AN94" s="9">
        <v>5.0791624966906677E-3</v>
      </c>
      <c r="AO94" s="9">
        <v>1.3019825021936147E-3</v>
      </c>
      <c r="AP94" s="9">
        <v>0.82424557125305575</v>
      </c>
      <c r="AQ94" s="9">
        <v>0</v>
      </c>
      <c r="AR94" s="9">
        <v>0</v>
      </c>
      <c r="AS94" s="9">
        <v>0</v>
      </c>
      <c r="AU94" s="9">
        <v>3.0194859861869316</v>
      </c>
    </row>
    <row r="95" spans="1:47" x14ac:dyDescent="0.25">
      <c r="A95" s="8" t="s">
        <v>740</v>
      </c>
      <c r="B95" s="9" t="s">
        <v>746</v>
      </c>
      <c r="C95" s="9">
        <v>0.48752773188340731</v>
      </c>
      <c r="D95" s="9">
        <v>0.40469412375483116</v>
      </c>
      <c r="H95" s="9">
        <v>0</v>
      </c>
      <c r="I95" s="9">
        <v>0</v>
      </c>
      <c r="K95" s="9">
        <v>6.2424999999999998E-3</v>
      </c>
      <c r="L95" s="9">
        <v>0.20100000000000001</v>
      </c>
      <c r="M95" s="9">
        <v>0.25</v>
      </c>
      <c r="N95" s="9">
        <v>8.73</v>
      </c>
      <c r="O95" s="9">
        <v>9.2940000000000005</v>
      </c>
      <c r="Q95" s="9">
        <v>0.106</v>
      </c>
      <c r="R95" s="9">
        <v>37.759</v>
      </c>
      <c r="S95" s="9">
        <v>0.10100000000000001</v>
      </c>
      <c r="T95" s="9">
        <v>3.1E-2</v>
      </c>
      <c r="U95" s="9">
        <v>42.673000000000002</v>
      </c>
      <c r="V95" s="9">
        <v>0</v>
      </c>
      <c r="X95" s="9">
        <v>0</v>
      </c>
      <c r="Y95" s="9">
        <v>99.151242499999995</v>
      </c>
      <c r="AB95" s="9">
        <v>0</v>
      </c>
      <c r="AC95" s="9">
        <v>0</v>
      </c>
      <c r="AD95" s="9">
        <v>0</v>
      </c>
      <c r="AE95" s="9">
        <v>4.5753314034792646E-4</v>
      </c>
      <c r="AF95" s="9">
        <v>1.1980697263335983E-2</v>
      </c>
      <c r="AG95" s="9">
        <v>1.2865629412395573E-2</v>
      </c>
      <c r="AH95" s="9">
        <v>0.50581368684078787</v>
      </c>
      <c r="AI95" s="9">
        <v>0.5316938307043958</v>
      </c>
      <c r="AJ95" s="9">
        <v>0</v>
      </c>
      <c r="AK95" s="9">
        <v>0</v>
      </c>
      <c r="AL95" s="9">
        <v>3.5356288370527924E-3</v>
      </c>
      <c r="AM95" s="9">
        <v>1.1677004070164974</v>
      </c>
      <c r="AN95" s="9">
        <v>2.7544483756217213E-3</v>
      </c>
      <c r="AO95" s="9">
        <v>7.8767390526642033E-4</v>
      </c>
      <c r="AP95" s="9">
        <v>0.79381291514596575</v>
      </c>
      <c r="AQ95" s="9">
        <v>0</v>
      </c>
      <c r="AR95" s="9">
        <v>0</v>
      </c>
      <c r="AS95" s="9">
        <v>0</v>
      </c>
      <c r="AU95" s="9">
        <v>3.031402450641667</v>
      </c>
    </row>
    <row r="96" spans="1:47" x14ac:dyDescent="0.25">
      <c r="A96" s="8" t="s">
        <v>740</v>
      </c>
      <c r="B96" s="9" t="s">
        <v>747</v>
      </c>
      <c r="C96" s="9">
        <v>0.15166859021249257</v>
      </c>
      <c r="D96" s="9">
        <v>0.51692954447394535</v>
      </c>
      <c r="H96" s="9">
        <v>0</v>
      </c>
      <c r="I96" s="9">
        <v>0</v>
      </c>
      <c r="K96" s="9">
        <v>3.1622499999999998E-2</v>
      </c>
      <c r="L96" s="9">
        <v>0.25600000000000001</v>
      </c>
      <c r="M96" s="9">
        <v>0.46800000000000003</v>
      </c>
      <c r="N96" s="9">
        <v>2.548</v>
      </c>
      <c r="O96" s="9">
        <v>14.433999999999999</v>
      </c>
      <c r="Q96" s="9">
        <v>0.65400000000000003</v>
      </c>
      <c r="R96" s="9">
        <v>29.538</v>
      </c>
      <c r="S96" s="9">
        <v>0.71699999999999997</v>
      </c>
      <c r="T96" s="9">
        <v>6.6000000000000003E-2</v>
      </c>
      <c r="U96" s="9">
        <v>52.546999999999997</v>
      </c>
      <c r="V96" s="9">
        <v>0</v>
      </c>
      <c r="X96" s="9">
        <v>0</v>
      </c>
      <c r="Y96" s="9">
        <v>101.25962250000001</v>
      </c>
      <c r="AB96" s="9">
        <v>0</v>
      </c>
      <c r="AC96" s="9">
        <v>0</v>
      </c>
      <c r="AD96" s="9">
        <v>0</v>
      </c>
      <c r="AE96" s="9">
        <v>2.3726547998812841E-3</v>
      </c>
      <c r="AF96" s="9">
        <v>1.5620694978003474E-2</v>
      </c>
      <c r="AG96" s="9">
        <v>2.4655353404128121E-2</v>
      </c>
      <c r="AH96" s="9">
        <v>0.15112979967579945</v>
      </c>
      <c r="AI96" s="9">
        <v>0.84531778030145055</v>
      </c>
      <c r="AJ96" s="9">
        <v>0</v>
      </c>
      <c r="AK96" s="9">
        <v>0</v>
      </c>
      <c r="AL96" s="9">
        <v>2.2331243155037189E-2</v>
      </c>
      <c r="AM96" s="9">
        <v>0.9351179287384116</v>
      </c>
      <c r="AN96" s="9">
        <v>2.0017358582302018E-2</v>
      </c>
      <c r="AO96" s="9">
        <v>1.716734163055322E-3</v>
      </c>
      <c r="AP96" s="9">
        <v>1.0006616620877042</v>
      </c>
      <c r="AQ96" s="9">
        <v>0</v>
      </c>
      <c r="AR96" s="9">
        <v>0</v>
      </c>
      <c r="AS96" s="9">
        <v>0</v>
      </c>
      <c r="AU96" s="9">
        <v>3.0189412098857731</v>
      </c>
    </row>
    <row r="97" spans="1:47" x14ac:dyDescent="0.25">
      <c r="A97" s="8" t="s">
        <v>740</v>
      </c>
      <c r="B97" s="9" t="s">
        <v>748</v>
      </c>
      <c r="C97" s="9">
        <v>0.21564039468890525</v>
      </c>
      <c r="D97" s="9">
        <v>0.58191212390372204</v>
      </c>
      <c r="H97" s="9">
        <v>0</v>
      </c>
      <c r="I97" s="9">
        <v>0</v>
      </c>
      <c r="K97" s="9">
        <v>2.3842499999999999E-2</v>
      </c>
      <c r="L97" s="9">
        <v>0.29299999999999998</v>
      </c>
      <c r="M97" s="9">
        <v>0.16200000000000001</v>
      </c>
      <c r="N97" s="9">
        <v>3.5489999999999999</v>
      </c>
      <c r="O97" s="9">
        <v>13.074</v>
      </c>
      <c r="Q97" s="9">
        <v>9.7000000000000003E-2</v>
      </c>
      <c r="R97" s="9">
        <v>25.033999999999999</v>
      </c>
      <c r="S97" s="9">
        <v>0.42099999999999999</v>
      </c>
      <c r="T97" s="9">
        <v>7.0000000000000001E-3</v>
      </c>
      <c r="U97" s="9">
        <v>57.924999999999997</v>
      </c>
      <c r="V97" s="9">
        <v>9.0158500000000252E-2</v>
      </c>
      <c r="X97" s="9">
        <v>0</v>
      </c>
      <c r="Y97" s="9">
        <v>100.676001</v>
      </c>
      <c r="AB97" s="9">
        <v>0</v>
      </c>
      <c r="AC97" s="9">
        <v>0</v>
      </c>
      <c r="AD97" s="9">
        <v>0</v>
      </c>
      <c r="AE97" s="9">
        <v>1.8517666272022712E-3</v>
      </c>
      <c r="AF97" s="9">
        <v>1.8506492398145724E-2</v>
      </c>
      <c r="AG97" s="9">
        <v>8.8343886149524244E-3</v>
      </c>
      <c r="AH97" s="9">
        <v>0.21789777138381139</v>
      </c>
      <c r="AI97" s="9">
        <v>0.79257047459655228</v>
      </c>
      <c r="AJ97" s="9">
        <v>0</v>
      </c>
      <c r="AK97" s="9">
        <v>0</v>
      </c>
      <c r="AL97" s="9">
        <v>3.4284908313261548E-3</v>
      </c>
      <c r="AM97" s="9">
        <v>0.8203735533571902</v>
      </c>
      <c r="AN97" s="9">
        <v>1.2166504334839578E-2</v>
      </c>
      <c r="AO97" s="9">
        <v>1.8847478657154048E-4</v>
      </c>
      <c r="AP97" s="9">
        <v>1.141830089133206</v>
      </c>
      <c r="AQ97" s="9">
        <v>1.6937293468529662E-3</v>
      </c>
      <c r="AR97" s="9">
        <v>0</v>
      </c>
      <c r="AS97" s="9">
        <v>0</v>
      </c>
      <c r="AU97" s="9">
        <v>3.0193417354106509</v>
      </c>
    </row>
    <row r="98" spans="1:47" x14ac:dyDescent="0.25">
      <c r="A98" s="8" t="s">
        <v>740</v>
      </c>
      <c r="B98" s="9" t="s">
        <v>749</v>
      </c>
      <c r="C98" s="9">
        <v>0.17549377037299782</v>
      </c>
      <c r="D98" s="9">
        <v>0.55845119270958476</v>
      </c>
      <c r="H98" s="9">
        <v>0</v>
      </c>
      <c r="I98" s="9">
        <v>0</v>
      </c>
      <c r="K98" s="9">
        <v>2.0267500000000001E-2</v>
      </c>
      <c r="L98" s="9">
        <v>0.192</v>
      </c>
      <c r="M98" s="9">
        <v>0.26400000000000001</v>
      </c>
      <c r="N98" s="9">
        <v>2.9</v>
      </c>
      <c r="O98" s="9">
        <v>13.798999999999999</v>
      </c>
      <c r="Q98" s="9">
        <v>0.92600000000000005</v>
      </c>
      <c r="R98" s="9">
        <v>26.282</v>
      </c>
      <c r="S98" s="9">
        <v>1.431</v>
      </c>
      <c r="T98" s="9">
        <v>4.0000000000000001E-3</v>
      </c>
      <c r="U98" s="9">
        <v>55.26</v>
      </c>
      <c r="V98" s="9">
        <v>2.070520000000009E-2</v>
      </c>
      <c r="X98" s="9">
        <v>0</v>
      </c>
      <c r="Y98" s="9">
        <v>101.09897269999999</v>
      </c>
      <c r="AB98" s="9">
        <v>0</v>
      </c>
      <c r="AC98" s="9">
        <v>0</v>
      </c>
      <c r="AD98" s="9">
        <v>0</v>
      </c>
      <c r="AE98" s="9">
        <v>1.5510608022447148E-3</v>
      </c>
      <c r="AF98" s="9">
        <v>1.1949559632914464E-2</v>
      </c>
      <c r="AG98" s="9">
        <v>1.4185988099264107E-2</v>
      </c>
      <c r="AH98" s="9">
        <v>0.17544418014312091</v>
      </c>
      <c r="AI98" s="9">
        <v>0.82427324441404992</v>
      </c>
      <c r="AJ98" s="9">
        <v>0</v>
      </c>
      <c r="AK98" s="9">
        <v>0</v>
      </c>
      <c r="AL98" s="9">
        <v>3.2250497921711724E-2</v>
      </c>
      <c r="AM98" s="9">
        <v>0.84866050977599949</v>
      </c>
      <c r="AN98" s="9">
        <v>4.0749054146542937E-2</v>
      </c>
      <c r="AO98" s="9">
        <v>1.0612296879328501E-4</v>
      </c>
      <c r="AP98" s="9">
        <v>1.0733478747191234</v>
      </c>
      <c r="AQ98" s="9">
        <v>3.8327539879530714E-4</v>
      </c>
      <c r="AR98" s="9">
        <v>0</v>
      </c>
      <c r="AS98" s="9">
        <v>0</v>
      </c>
      <c r="AU98" s="9">
        <v>3.02290136802256</v>
      </c>
    </row>
    <row r="99" spans="1:47" x14ac:dyDescent="0.25">
      <c r="A99" s="8" t="s">
        <v>740</v>
      </c>
      <c r="B99" s="9" t="s">
        <v>750</v>
      </c>
      <c r="C99" s="9">
        <v>0.19385133198436597</v>
      </c>
      <c r="D99" s="9">
        <v>0.51130138162492933</v>
      </c>
      <c r="H99" s="9">
        <v>0</v>
      </c>
      <c r="I99" s="9">
        <v>0</v>
      </c>
      <c r="K99" s="9">
        <v>1.0262499999999999E-2</v>
      </c>
      <c r="L99" s="9">
        <v>0.251</v>
      </c>
      <c r="M99" s="9">
        <v>0.22</v>
      </c>
      <c r="N99" s="9">
        <v>3.282</v>
      </c>
      <c r="O99" s="9">
        <v>13.823</v>
      </c>
      <c r="Q99" s="9">
        <v>1.7000000000000001E-2</v>
      </c>
      <c r="R99" s="9">
        <v>29.731000000000002</v>
      </c>
      <c r="S99" s="9">
        <v>0.36499999999999999</v>
      </c>
      <c r="T99" s="9">
        <v>0</v>
      </c>
      <c r="U99" s="9">
        <v>51.712000000000003</v>
      </c>
      <c r="V99" s="9">
        <v>0</v>
      </c>
      <c r="X99" s="9">
        <v>0</v>
      </c>
      <c r="Y99" s="9">
        <v>99.411262500000007</v>
      </c>
      <c r="AB99" s="9">
        <v>0</v>
      </c>
      <c r="AC99" s="9">
        <v>0</v>
      </c>
      <c r="AD99" s="9">
        <v>0</v>
      </c>
      <c r="AE99" s="9">
        <v>7.8469657786188484E-4</v>
      </c>
      <c r="AF99" s="9">
        <v>1.5607895230951943E-2</v>
      </c>
      <c r="AG99" s="9">
        <v>1.1811316104673333E-2</v>
      </c>
      <c r="AH99" s="9">
        <v>0.19838073392486844</v>
      </c>
      <c r="AI99" s="9">
        <v>0.82498460431726317</v>
      </c>
      <c r="AJ99" s="9">
        <v>0</v>
      </c>
      <c r="AK99" s="9">
        <v>0</v>
      </c>
      <c r="AL99" s="9">
        <v>5.9155387882004016E-4</v>
      </c>
      <c r="AM99" s="9">
        <v>0.95919089434335325</v>
      </c>
      <c r="AN99" s="9">
        <v>1.0384622426575625E-2</v>
      </c>
      <c r="AO99" s="9">
        <v>0</v>
      </c>
      <c r="AP99" s="9">
        <v>1.0035543606620232</v>
      </c>
      <c r="AQ99" s="9">
        <v>0</v>
      </c>
      <c r="AR99" s="9">
        <v>0</v>
      </c>
      <c r="AS99" s="9">
        <v>0</v>
      </c>
      <c r="AU99" s="9">
        <v>3.025290677466391</v>
      </c>
    </row>
    <row r="100" spans="1:47" x14ac:dyDescent="0.25">
      <c r="A100" s="8" t="s">
        <v>740</v>
      </c>
      <c r="B100" s="9" t="s">
        <v>751</v>
      </c>
      <c r="C100" s="9">
        <v>6.9330035646923999E-2</v>
      </c>
      <c r="D100" s="9">
        <v>0.39920245994372772</v>
      </c>
      <c r="H100" s="9">
        <v>0</v>
      </c>
      <c r="I100" s="9">
        <v>0</v>
      </c>
      <c r="K100" s="9">
        <v>2.0319999999999998E-2</v>
      </c>
      <c r="L100" s="9">
        <v>0.246</v>
      </c>
      <c r="M100" s="9">
        <v>0.45</v>
      </c>
      <c r="N100" s="9">
        <v>1.258</v>
      </c>
      <c r="O100" s="9">
        <v>17.103000000000002</v>
      </c>
      <c r="Q100" s="9">
        <v>3.5000000000000003E-2</v>
      </c>
      <c r="R100" s="9">
        <v>39.152999999999999</v>
      </c>
      <c r="S100" s="9">
        <v>0.224</v>
      </c>
      <c r="T100" s="9">
        <v>1.4999999999999999E-2</v>
      </c>
      <c r="U100" s="9">
        <v>43.249000000000002</v>
      </c>
      <c r="V100" s="9">
        <v>0.43790497999999967</v>
      </c>
      <c r="X100" s="9">
        <v>0</v>
      </c>
      <c r="Y100" s="9">
        <v>102.19122498</v>
      </c>
      <c r="AB100" s="9">
        <v>0</v>
      </c>
      <c r="AC100" s="9">
        <v>0</v>
      </c>
      <c r="AD100" s="9">
        <v>0</v>
      </c>
      <c r="AE100" s="9">
        <v>1.4416806784004141E-3</v>
      </c>
      <c r="AF100" s="9">
        <v>1.4193925215824882E-2</v>
      </c>
      <c r="AG100" s="9">
        <v>2.2417382985819401E-2</v>
      </c>
      <c r="AH100" s="9">
        <v>7.0556713434698839E-2</v>
      </c>
      <c r="AI100" s="9">
        <v>0.94713659620128532</v>
      </c>
      <c r="AJ100" s="9">
        <v>0</v>
      </c>
      <c r="AK100" s="9">
        <v>0</v>
      </c>
      <c r="AL100" s="9">
        <v>1.1300826707108301E-3</v>
      </c>
      <c r="AM100" s="9">
        <v>1.172080284407145</v>
      </c>
      <c r="AN100" s="9">
        <v>5.9134734392775048E-3</v>
      </c>
      <c r="AO100" s="9">
        <v>3.6894140051761415E-4</v>
      </c>
      <c r="AP100" s="9">
        <v>0.77879368937338156</v>
      </c>
      <c r="AQ100" s="9">
        <v>7.5149852392174723E-3</v>
      </c>
      <c r="AR100" s="9">
        <v>0</v>
      </c>
      <c r="AS100" s="9">
        <v>0</v>
      </c>
      <c r="AU100" s="9">
        <v>3.0215477550462784</v>
      </c>
    </row>
    <row r="101" spans="1:47" x14ac:dyDescent="0.25">
      <c r="A101" s="8" t="s">
        <v>740</v>
      </c>
      <c r="B101" s="9" t="s">
        <v>752</v>
      </c>
      <c r="C101" s="9">
        <v>0.15010761206021739</v>
      </c>
      <c r="D101" s="9">
        <v>0.45206296463807633</v>
      </c>
      <c r="H101" s="9">
        <v>0</v>
      </c>
      <c r="I101" s="9">
        <v>0</v>
      </c>
      <c r="K101" s="9">
        <v>2.0057499999999999E-2</v>
      </c>
      <c r="L101" s="9">
        <v>0.25800000000000001</v>
      </c>
      <c r="M101" s="9">
        <v>0.60399999999999998</v>
      </c>
      <c r="N101" s="9">
        <v>2.6869999999999998</v>
      </c>
      <c r="O101" s="9">
        <v>15.407999999999999</v>
      </c>
      <c r="Q101" s="9">
        <v>7.4999999999999997E-2</v>
      </c>
      <c r="R101" s="9">
        <v>34.829000000000001</v>
      </c>
      <c r="S101" s="9">
        <v>0.25900000000000001</v>
      </c>
      <c r="T101" s="9">
        <v>0.191</v>
      </c>
      <c r="U101" s="9">
        <v>47.77</v>
      </c>
      <c r="V101" s="9">
        <v>0.10615539999999979</v>
      </c>
      <c r="X101" s="9">
        <v>0</v>
      </c>
      <c r="Y101" s="9">
        <v>102.2072129</v>
      </c>
      <c r="AB101" s="9">
        <v>0</v>
      </c>
      <c r="AC101" s="9">
        <v>0</v>
      </c>
      <c r="AD101" s="9">
        <v>0</v>
      </c>
      <c r="AE101" s="9">
        <v>1.4519164668576861E-3</v>
      </c>
      <c r="AF101" s="9">
        <v>1.5188209084018524E-2</v>
      </c>
      <c r="AG101" s="9">
        <v>3.0699322548982503E-2</v>
      </c>
      <c r="AH101" s="9">
        <v>0.15376051459717693</v>
      </c>
      <c r="AI101" s="9">
        <v>0.87057471055778823</v>
      </c>
      <c r="AJ101" s="9">
        <v>0</v>
      </c>
      <c r="AK101" s="9">
        <v>0</v>
      </c>
      <c r="AL101" s="9">
        <v>2.4707163536836353E-3</v>
      </c>
      <c r="AM101" s="9">
        <v>1.0637823422123485</v>
      </c>
      <c r="AN101" s="9">
        <v>6.9761185421273499E-3</v>
      </c>
      <c r="AO101" s="9">
        <v>4.7931272143248438E-3</v>
      </c>
      <c r="AP101" s="9">
        <v>0.87764937997393944</v>
      </c>
      <c r="AQ101" s="9">
        <v>1.8587021203434254E-3</v>
      </c>
      <c r="AR101" s="9">
        <v>0</v>
      </c>
      <c r="AS101" s="9">
        <v>0</v>
      </c>
      <c r="AU101" s="9">
        <v>3.0292050596715909</v>
      </c>
    </row>
    <row r="102" spans="1:47" x14ac:dyDescent="0.25">
      <c r="A102" s="8" t="s">
        <v>740</v>
      </c>
      <c r="B102" s="9" t="s">
        <v>753</v>
      </c>
      <c r="C102" s="9">
        <v>0.15904147208223887</v>
      </c>
      <c r="D102" s="9">
        <v>0.45157761872632129</v>
      </c>
      <c r="H102" s="9">
        <v>0</v>
      </c>
      <c r="I102" s="9">
        <v>0</v>
      </c>
      <c r="K102" s="9">
        <v>2.639E-2</v>
      </c>
      <c r="L102" s="9">
        <v>0.186</v>
      </c>
      <c r="M102" s="9">
        <v>0.61599999999999999</v>
      </c>
      <c r="N102" s="9">
        <v>2.8260000000000001</v>
      </c>
      <c r="O102" s="9">
        <v>15.134</v>
      </c>
      <c r="Q102" s="9">
        <v>1.4999999999999999E-2</v>
      </c>
      <c r="R102" s="9">
        <v>35.274999999999999</v>
      </c>
      <c r="S102" s="9">
        <v>0.34799999999999998</v>
      </c>
      <c r="T102" s="9">
        <v>0</v>
      </c>
      <c r="U102" s="9">
        <v>48.286999999999999</v>
      </c>
      <c r="V102" s="9">
        <v>0</v>
      </c>
      <c r="X102" s="9">
        <v>0</v>
      </c>
      <c r="Y102" s="9">
        <v>102.71339</v>
      </c>
      <c r="AB102" s="9">
        <v>0</v>
      </c>
      <c r="AC102" s="9">
        <v>0</v>
      </c>
      <c r="AD102" s="9">
        <v>0</v>
      </c>
      <c r="AE102" s="9">
        <v>1.9011615964280866E-3</v>
      </c>
      <c r="AF102" s="9">
        <v>1.0897192382431115E-2</v>
      </c>
      <c r="AG102" s="9">
        <v>3.1159277443425944E-2</v>
      </c>
      <c r="AH102" s="9">
        <v>0.16094004842417944</v>
      </c>
      <c r="AI102" s="9">
        <v>0.85099756958880535</v>
      </c>
      <c r="AJ102" s="9">
        <v>0</v>
      </c>
      <c r="AK102" s="9">
        <v>0</v>
      </c>
      <c r="AL102" s="9">
        <v>4.9177641683355072E-4</v>
      </c>
      <c r="AM102" s="9">
        <v>1.0722439564332817</v>
      </c>
      <c r="AN102" s="9">
        <v>9.3284211386712411E-3</v>
      </c>
      <c r="AO102" s="9">
        <v>0</v>
      </c>
      <c r="AP102" s="9">
        <v>0.88289863629434961</v>
      </c>
      <c r="AQ102" s="9">
        <v>0</v>
      </c>
      <c r="AR102" s="9">
        <v>0</v>
      </c>
      <c r="AS102" s="9">
        <v>0</v>
      </c>
      <c r="AU102" s="9">
        <v>3.0208580397184059</v>
      </c>
    </row>
    <row r="103" spans="1:47" x14ac:dyDescent="0.25">
      <c r="A103" s="8" t="s">
        <v>740</v>
      </c>
      <c r="B103" s="9" t="s">
        <v>754</v>
      </c>
      <c r="C103" s="9">
        <v>8.9646686662541553E-2</v>
      </c>
      <c r="D103" s="9">
        <v>0.39977960015349906</v>
      </c>
      <c r="H103" s="9">
        <v>0</v>
      </c>
      <c r="I103" s="9">
        <v>0</v>
      </c>
      <c r="K103" s="9">
        <v>3.5750000000000018E-4</v>
      </c>
      <c r="L103" s="9">
        <v>0.19700000000000001</v>
      </c>
      <c r="M103" s="9">
        <v>0.38500000000000001</v>
      </c>
      <c r="N103" s="9">
        <v>1.605</v>
      </c>
      <c r="O103" s="9">
        <v>16.507000000000001</v>
      </c>
      <c r="Q103" s="9">
        <v>0</v>
      </c>
      <c r="R103" s="9">
        <v>39.198</v>
      </c>
      <c r="S103" s="9">
        <v>0.219</v>
      </c>
      <c r="T103" s="9">
        <v>0</v>
      </c>
      <c r="U103" s="9">
        <v>43.402999999999999</v>
      </c>
      <c r="V103" s="9">
        <v>0.22374806000000014</v>
      </c>
      <c r="X103" s="9">
        <v>0</v>
      </c>
      <c r="Y103" s="9">
        <v>101.73810556000001</v>
      </c>
      <c r="AB103" s="9">
        <v>0</v>
      </c>
      <c r="AC103" s="9">
        <v>0</v>
      </c>
      <c r="AD103" s="9">
        <v>0</v>
      </c>
      <c r="AE103" s="9">
        <v>2.5491025681052662E-5</v>
      </c>
      <c r="AF103" s="9">
        <v>1.1423508830088316E-2</v>
      </c>
      <c r="AG103" s="9">
        <v>1.9275205512413681E-2</v>
      </c>
      <c r="AH103" s="9">
        <v>9.0468758081971523E-2</v>
      </c>
      <c r="AI103" s="9">
        <v>0.91870136799892332</v>
      </c>
      <c r="AJ103" s="9">
        <v>0</v>
      </c>
      <c r="AK103" s="9">
        <v>0</v>
      </c>
      <c r="AL103" s="9">
        <v>0</v>
      </c>
      <c r="AM103" s="9">
        <v>1.1792940703914903</v>
      </c>
      <c r="AN103" s="9">
        <v>5.8103813471421639E-3</v>
      </c>
      <c r="AO103" s="9">
        <v>0</v>
      </c>
      <c r="AP103" s="9">
        <v>0.78547432250731875</v>
      </c>
      <c r="AQ103" s="9">
        <v>3.8589878940520853E-3</v>
      </c>
      <c r="AR103" s="9">
        <v>0</v>
      </c>
      <c r="AS103" s="9">
        <v>0</v>
      </c>
      <c r="AU103" s="9">
        <v>3.0143320935890809</v>
      </c>
    </row>
    <row r="104" spans="1:47" x14ac:dyDescent="0.25">
      <c r="A104" s="8" t="s">
        <v>740</v>
      </c>
      <c r="B104" s="9" t="s">
        <v>755</v>
      </c>
      <c r="C104" s="9">
        <v>0.10960921435353287</v>
      </c>
      <c r="D104" s="9">
        <v>0.4608727300644031</v>
      </c>
      <c r="H104" s="9">
        <v>0</v>
      </c>
      <c r="I104" s="9">
        <v>0</v>
      </c>
      <c r="K104" s="9">
        <v>2.4442499999999999E-2</v>
      </c>
      <c r="L104" s="9">
        <v>0.2</v>
      </c>
      <c r="M104" s="9">
        <v>0.52500000000000002</v>
      </c>
      <c r="N104" s="9">
        <v>1.95</v>
      </c>
      <c r="O104" s="9">
        <v>16.042999999999999</v>
      </c>
      <c r="Q104" s="9">
        <v>4.4999999999999998E-2</v>
      </c>
      <c r="R104" s="9">
        <v>34.045999999999999</v>
      </c>
      <c r="S104" s="9">
        <v>0.34100000000000003</v>
      </c>
      <c r="T104" s="9">
        <v>8.0000000000000002E-3</v>
      </c>
      <c r="U104" s="9">
        <v>48.384</v>
      </c>
      <c r="V104" s="9">
        <v>9.360767999999986E-2</v>
      </c>
      <c r="X104" s="9">
        <v>0</v>
      </c>
      <c r="Y104" s="9">
        <v>101.66005018000001</v>
      </c>
      <c r="AB104" s="9">
        <v>0</v>
      </c>
      <c r="AC104" s="9">
        <v>0</v>
      </c>
      <c r="AD104" s="9">
        <v>0</v>
      </c>
      <c r="AE104" s="9">
        <v>1.7873338125001083E-3</v>
      </c>
      <c r="AF104" s="9">
        <v>1.1893565656429423E-2</v>
      </c>
      <c r="AG104" s="9">
        <v>2.6955436829342868E-2</v>
      </c>
      <c r="AH104" s="9">
        <v>0.11272155890275322</v>
      </c>
      <c r="AI104" s="9">
        <v>0.9156733581448393</v>
      </c>
      <c r="AJ104" s="9">
        <v>0</v>
      </c>
      <c r="AK104" s="9">
        <v>0</v>
      </c>
      <c r="AL104" s="9">
        <v>1.4975087124819647E-3</v>
      </c>
      <c r="AM104" s="9">
        <v>1.0504444340712591</v>
      </c>
      <c r="AN104" s="9">
        <v>9.2781990246621517E-3</v>
      </c>
      <c r="AO104" s="9">
        <v>2.0280132730258468E-4</v>
      </c>
      <c r="AP104" s="9">
        <v>0.89797200236079744</v>
      </c>
      <c r="AQ104" s="9">
        <v>1.6556723746298969E-3</v>
      </c>
      <c r="AR104" s="9">
        <v>0</v>
      </c>
      <c r="AS104" s="9">
        <v>0</v>
      </c>
      <c r="AU104" s="9">
        <v>3.0300818712169981</v>
      </c>
    </row>
    <row r="105" spans="1:47" x14ac:dyDescent="0.25">
      <c r="A105" s="8" t="s">
        <v>740</v>
      </c>
      <c r="B105" s="9" t="s">
        <v>756</v>
      </c>
      <c r="C105" s="9">
        <v>0.15261600244535978</v>
      </c>
      <c r="D105" s="9">
        <v>0.5086745039338747</v>
      </c>
      <c r="H105" s="9">
        <v>0</v>
      </c>
      <c r="I105" s="9">
        <v>0</v>
      </c>
      <c r="K105" s="9">
        <v>3.8510000000000003E-2</v>
      </c>
      <c r="L105" s="9">
        <v>0.23899999999999999</v>
      </c>
      <c r="M105" s="9">
        <v>0.52900000000000003</v>
      </c>
      <c r="N105" s="9">
        <v>2.5489999999999999</v>
      </c>
      <c r="O105" s="9">
        <v>14.334</v>
      </c>
      <c r="Q105" s="9">
        <v>0.42299999999999999</v>
      </c>
      <c r="R105" s="9">
        <v>30.13</v>
      </c>
      <c r="S105" s="9">
        <v>0.33200000000000002</v>
      </c>
      <c r="T105" s="9">
        <v>0</v>
      </c>
      <c r="U105" s="9">
        <v>51.857999999999997</v>
      </c>
      <c r="V105" s="9">
        <v>3.1717159999999911E-2</v>
      </c>
      <c r="X105" s="9">
        <v>0</v>
      </c>
      <c r="Y105" s="9">
        <v>100.46422715999999</v>
      </c>
      <c r="AB105" s="9">
        <v>0</v>
      </c>
      <c r="AC105" s="9">
        <v>0</v>
      </c>
      <c r="AD105" s="9">
        <v>0</v>
      </c>
      <c r="AE105" s="9">
        <v>2.9020976589612139E-3</v>
      </c>
      <c r="AF105" s="9">
        <v>1.4647328994632872E-2</v>
      </c>
      <c r="AG105" s="9">
        <v>2.7991179520990693E-2</v>
      </c>
      <c r="AH105" s="9">
        <v>0.15185205275493277</v>
      </c>
      <c r="AI105" s="9">
        <v>0.84314224877186472</v>
      </c>
      <c r="AJ105" s="9">
        <v>0</v>
      </c>
      <c r="AK105" s="9">
        <v>0</v>
      </c>
      <c r="AL105" s="9">
        <v>1.4506935099509405E-2</v>
      </c>
      <c r="AM105" s="9">
        <v>0.95804206425765792</v>
      </c>
      <c r="AN105" s="9">
        <v>9.3094890552997515E-3</v>
      </c>
      <c r="AO105" s="9">
        <v>0</v>
      </c>
      <c r="AP105" s="9">
        <v>0.9918711234933788</v>
      </c>
      <c r="AQ105" s="9">
        <v>5.7814353103337898E-4</v>
      </c>
      <c r="AR105" s="9">
        <v>0</v>
      </c>
      <c r="AS105" s="9">
        <v>0</v>
      </c>
      <c r="AU105" s="9">
        <v>3.0148426631382619</v>
      </c>
    </row>
    <row r="106" spans="1:47" x14ac:dyDescent="0.25">
      <c r="A106" s="8" t="s">
        <v>740</v>
      </c>
      <c r="B106" s="9" t="s">
        <v>757</v>
      </c>
      <c r="C106" s="9">
        <v>0.12634174090063199</v>
      </c>
      <c r="D106" s="9">
        <v>0.39258019473463907</v>
      </c>
      <c r="H106" s="9">
        <v>0</v>
      </c>
      <c r="I106" s="9">
        <v>0</v>
      </c>
      <c r="K106" s="9">
        <v>0</v>
      </c>
      <c r="L106" s="9">
        <v>0.20300000000000001</v>
      </c>
      <c r="M106" s="9">
        <v>0.39400000000000002</v>
      </c>
      <c r="N106" s="9">
        <v>2.3180000000000001</v>
      </c>
      <c r="O106" s="9">
        <v>16.234000000000002</v>
      </c>
      <c r="Q106" s="9">
        <v>4.7E-2</v>
      </c>
      <c r="R106" s="9">
        <v>39.719000000000001</v>
      </c>
      <c r="S106" s="9">
        <v>0.20599999999999999</v>
      </c>
      <c r="T106" s="9">
        <v>4.8000000000000001E-2</v>
      </c>
      <c r="U106" s="9">
        <v>42.676000000000002</v>
      </c>
      <c r="V106" s="9">
        <v>0</v>
      </c>
      <c r="X106" s="9">
        <v>0</v>
      </c>
      <c r="Y106" s="9">
        <v>101.84500000000001</v>
      </c>
      <c r="AB106" s="9">
        <v>0</v>
      </c>
      <c r="AC106" s="9">
        <v>0</v>
      </c>
      <c r="AD106" s="9">
        <v>0</v>
      </c>
      <c r="AE106" s="9">
        <v>0</v>
      </c>
      <c r="AF106" s="9">
        <v>1.1719792189450056E-2</v>
      </c>
      <c r="AG106" s="9">
        <v>1.9639258523540714E-2</v>
      </c>
      <c r="AH106" s="9">
        <v>0.13008511372512047</v>
      </c>
      <c r="AI106" s="9">
        <v>0.89954383390377635</v>
      </c>
      <c r="AJ106" s="9">
        <v>0</v>
      </c>
      <c r="AK106" s="9">
        <v>0</v>
      </c>
      <c r="AL106" s="9">
        <v>1.5184360161942328E-3</v>
      </c>
      <c r="AM106" s="9">
        <v>1.1897263751921674</v>
      </c>
      <c r="AN106" s="9">
        <v>5.4414960721882386E-3</v>
      </c>
      <c r="AO106" s="9">
        <v>1.1813098843689084E-3</v>
      </c>
      <c r="AP106" s="9">
        <v>0.76892950806869642</v>
      </c>
      <c r="AQ106" s="9">
        <v>0</v>
      </c>
      <c r="AR106" s="9">
        <v>0</v>
      </c>
      <c r="AS106" s="9">
        <v>0</v>
      </c>
      <c r="AU106" s="9">
        <v>3.0277851235755024</v>
      </c>
    </row>
    <row r="107" spans="1:47" x14ac:dyDescent="0.25">
      <c r="A107" s="8" t="s">
        <v>740</v>
      </c>
      <c r="B107" s="9" t="s">
        <v>758</v>
      </c>
      <c r="C107" s="9">
        <v>0.1747611901753347</v>
      </c>
      <c r="D107" s="9">
        <v>0.45751915255258502</v>
      </c>
      <c r="H107" s="9">
        <v>0</v>
      </c>
      <c r="I107" s="9">
        <v>0</v>
      </c>
      <c r="K107" s="9">
        <v>5.20575E-2</v>
      </c>
      <c r="L107" s="9">
        <v>0.249</v>
      </c>
      <c r="M107" s="9">
        <v>0.51100000000000001</v>
      </c>
      <c r="N107" s="9">
        <v>3.08</v>
      </c>
      <c r="O107" s="9">
        <v>14.73</v>
      </c>
      <c r="Q107" s="9">
        <v>3.4000000000000002E-2</v>
      </c>
      <c r="R107" s="9">
        <v>34.045999999999999</v>
      </c>
      <c r="S107" s="9">
        <v>0.25900000000000001</v>
      </c>
      <c r="T107" s="9">
        <v>0</v>
      </c>
      <c r="U107" s="9">
        <v>47.734999999999999</v>
      </c>
      <c r="V107" s="9">
        <v>0.62555469999999969</v>
      </c>
      <c r="X107" s="9">
        <v>0</v>
      </c>
      <c r="Y107" s="9">
        <v>101.32161219999999</v>
      </c>
      <c r="AB107" s="9">
        <v>0</v>
      </c>
      <c r="AC107" s="9">
        <v>0</v>
      </c>
      <c r="AD107" s="9">
        <v>0</v>
      </c>
      <c r="AE107" s="9">
        <v>3.8144447906272075E-3</v>
      </c>
      <c r="AF107" s="9">
        <v>1.483779627634136E-2</v>
      </c>
      <c r="AG107" s="9">
        <v>2.6290324648489023E-2</v>
      </c>
      <c r="AH107" s="9">
        <v>0.1784066627896389</v>
      </c>
      <c r="AI107" s="9">
        <v>0.84245307506546929</v>
      </c>
      <c r="AJ107" s="9">
        <v>0</v>
      </c>
      <c r="AK107" s="9">
        <v>0</v>
      </c>
      <c r="AL107" s="9">
        <v>1.1337668097351314E-3</v>
      </c>
      <c r="AM107" s="9">
        <v>1.0525944174174409</v>
      </c>
      <c r="AN107" s="9">
        <v>7.0615013655944085E-3</v>
      </c>
      <c r="AO107" s="9">
        <v>0</v>
      </c>
      <c r="AP107" s="9">
        <v>0.88774029185443504</v>
      </c>
      <c r="AQ107" s="9">
        <v>1.1087054704142197E-2</v>
      </c>
      <c r="AR107" s="9">
        <v>0</v>
      </c>
      <c r="AS107" s="9">
        <v>0</v>
      </c>
      <c r="AU107" s="9">
        <v>3.0254193357219137</v>
      </c>
    </row>
    <row r="108" spans="1:47" x14ac:dyDescent="0.25">
      <c r="A108" s="8" t="s">
        <v>740</v>
      </c>
      <c r="B108" s="9" t="s">
        <v>759</v>
      </c>
      <c r="C108" s="9">
        <v>0.1518256989914146</v>
      </c>
      <c r="D108" s="9">
        <v>0.52827700974915182</v>
      </c>
      <c r="H108" s="9">
        <v>0</v>
      </c>
      <c r="I108" s="9">
        <v>0</v>
      </c>
      <c r="K108" s="9">
        <v>1.6649999999999998E-2</v>
      </c>
      <c r="L108" s="9">
        <v>0.246</v>
      </c>
      <c r="M108" s="9">
        <v>0.32</v>
      </c>
      <c r="N108" s="9">
        <v>2.593</v>
      </c>
      <c r="O108" s="9">
        <v>14.670999999999999</v>
      </c>
      <c r="Q108" s="9">
        <v>0.10100000000000001</v>
      </c>
      <c r="R108" s="9">
        <v>29.012</v>
      </c>
      <c r="S108" s="9">
        <v>0.18</v>
      </c>
      <c r="T108" s="9">
        <v>3.0000000000000001E-3</v>
      </c>
      <c r="U108" s="9">
        <v>54.012999999999998</v>
      </c>
      <c r="V108" s="9">
        <v>0.45856026000000005</v>
      </c>
      <c r="X108" s="9">
        <v>0</v>
      </c>
      <c r="Y108" s="9">
        <v>101.61421025999999</v>
      </c>
      <c r="AB108" s="9">
        <v>0</v>
      </c>
      <c r="AC108" s="9">
        <v>0</v>
      </c>
      <c r="AD108" s="9">
        <v>0</v>
      </c>
      <c r="AE108" s="9">
        <v>1.2533956032585569E-3</v>
      </c>
      <c r="AF108" s="9">
        <v>1.5060211375268183E-2</v>
      </c>
      <c r="AG108" s="9">
        <v>1.6914179326131033E-2</v>
      </c>
      <c r="AH108" s="9">
        <v>0.15430811757555402</v>
      </c>
      <c r="AI108" s="9">
        <v>0.8620423329781417</v>
      </c>
      <c r="AJ108" s="9">
        <v>0</v>
      </c>
      <c r="AK108" s="9">
        <v>0</v>
      </c>
      <c r="AL108" s="9">
        <v>3.4601274780751939E-3</v>
      </c>
      <c r="AM108" s="9">
        <v>0.92150679039873429</v>
      </c>
      <c r="AN108" s="9">
        <v>5.041916998635881E-3</v>
      </c>
      <c r="AO108" s="9">
        <v>7.8291739492722712E-5</v>
      </c>
      <c r="AP108" s="9">
        <v>1.031984579417065</v>
      </c>
      <c r="AQ108" s="9">
        <v>8.3497450954099928E-3</v>
      </c>
      <c r="AR108" s="9">
        <v>0</v>
      </c>
      <c r="AS108" s="9">
        <v>0</v>
      </c>
      <c r="AU108" s="9">
        <v>3.0199996879857669</v>
      </c>
    </row>
    <row r="109" spans="1:47" x14ac:dyDescent="0.25">
      <c r="A109" s="8" t="s">
        <v>740</v>
      </c>
      <c r="B109" s="9" t="s">
        <v>760</v>
      </c>
      <c r="C109" s="9">
        <v>0.2044433635306506</v>
      </c>
      <c r="D109" s="9">
        <v>0.39721627895600869</v>
      </c>
      <c r="H109" s="9">
        <v>0</v>
      </c>
      <c r="I109" s="9">
        <v>0</v>
      </c>
      <c r="K109" s="9">
        <v>0</v>
      </c>
      <c r="L109" s="9">
        <v>0.18099999999999999</v>
      </c>
      <c r="M109" s="9">
        <v>0.48499999999999999</v>
      </c>
      <c r="N109" s="9">
        <v>3.734</v>
      </c>
      <c r="O109" s="9">
        <v>14.715999999999999</v>
      </c>
      <c r="Q109" s="9">
        <v>0.23699999999999999</v>
      </c>
      <c r="R109" s="9">
        <v>38.514000000000003</v>
      </c>
      <c r="S109" s="9">
        <v>0.17799999999999999</v>
      </c>
      <c r="T109" s="9">
        <v>0</v>
      </c>
      <c r="U109" s="9">
        <v>42.192</v>
      </c>
      <c r="V109" s="9">
        <v>0.55416383999999996</v>
      </c>
      <c r="X109" s="9">
        <v>0</v>
      </c>
      <c r="Y109" s="9">
        <v>100.79116384</v>
      </c>
      <c r="AB109" s="9">
        <v>0</v>
      </c>
      <c r="AC109" s="9">
        <v>0</v>
      </c>
      <c r="AD109" s="9">
        <v>0</v>
      </c>
      <c r="AE109" s="9">
        <v>0</v>
      </c>
      <c r="AF109" s="9">
        <v>1.0578597707767071E-2</v>
      </c>
      <c r="AG109" s="9">
        <v>2.4473509835047445E-2</v>
      </c>
      <c r="AH109" s="9">
        <v>0.21213588329630637</v>
      </c>
      <c r="AI109" s="9">
        <v>0.82549077101425283</v>
      </c>
      <c r="AJ109" s="9">
        <v>0</v>
      </c>
      <c r="AK109" s="9">
        <v>0</v>
      </c>
      <c r="AL109" s="9">
        <v>7.7512659526691539E-3</v>
      </c>
      <c r="AM109" s="9">
        <v>1.1678661306975751</v>
      </c>
      <c r="AN109" s="9">
        <v>4.759888238865178E-3</v>
      </c>
      <c r="AO109" s="9">
        <v>0</v>
      </c>
      <c r="AP109" s="9">
        <v>0.76958853160632601</v>
      </c>
      <c r="AQ109" s="9">
        <v>9.6331551049579772E-3</v>
      </c>
      <c r="AR109" s="9">
        <v>0</v>
      </c>
      <c r="AS109" s="9">
        <v>0</v>
      </c>
      <c r="AU109" s="9">
        <v>3.0322777334537672</v>
      </c>
    </row>
    <row r="110" spans="1:47" x14ac:dyDescent="0.25">
      <c r="A110" s="8" t="s">
        <v>740</v>
      </c>
      <c r="B110" s="9" t="s">
        <v>761</v>
      </c>
      <c r="C110" s="9">
        <v>0.18423677061749424</v>
      </c>
      <c r="D110" s="9">
        <v>0.47948289450668241</v>
      </c>
      <c r="H110" s="9">
        <v>0</v>
      </c>
      <c r="I110" s="9">
        <v>0</v>
      </c>
      <c r="K110" s="9">
        <v>2.3115E-2</v>
      </c>
      <c r="L110" s="9">
        <v>0.20899999999999999</v>
      </c>
      <c r="M110" s="9">
        <v>0.63700000000000001</v>
      </c>
      <c r="N110" s="9">
        <v>3.2389999999999999</v>
      </c>
      <c r="O110" s="9">
        <v>14.525</v>
      </c>
      <c r="Q110" s="9">
        <v>6.4000000000000001E-2</v>
      </c>
      <c r="R110" s="9">
        <v>31.975000000000001</v>
      </c>
      <c r="S110" s="9">
        <v>0.11799999999999999</v>
      </c>
      <c r="T110" s="9">
        <v>0</v>
      </c>
      <c r="U110" s="9">
        <v>48.966000000000001</v>
      </c>
      <c r="V110" s="9">
        <v>1.7683393199999999</v>
      </c>
      <c r="X110" s="9">
        <v>0</v>
      </c>
      <c r="Y110" s="9">
        <v>101.52445432</v>
      </c>
      <c r="AB110" s="9">
        <v>0</v>
      </c>
      <c r="AC110" s="9">
        <v>0</v>
      </c>
      <c r="AD110" s="9">
        <v>0</v>
      </c>
      <c r="AE110" s="9">
        <v>1.705949911258826E-3</v>
      </c>
      <c r="AF110" s="9">
        <v>1.254413430397818E-2</v>
      </c>
      <c r="AG110" s="9">
        <v>3.300949144464313E-2</v>
      </c>
      <c r="AH110" s="9">
        <v>0.18897121407832923</v>
      </c>
      <c r="AI110" s="9">
        <v>0.83672638930978294</v>
      </c>
      <c r="AJ110" s="9">
        <v>0</v>
      </c>
      <c r="AK110" s="9">
        <v>0</v>
      </c>
      <c r="AL110" s="9">
        <v>2.1495579032866224E-3</v>
      </c>
      <c r="AM110" s="9">
        <v>0.99570313132187249</v>
      </c>
      <c r="AN110" s="9">
        <v>3.2404374513758704E-3</v>
      </c>
      <c r="AO110" s="9">
        <v>0</v>
      </c>
      <c r="AP110" s="9">
        <v>0.91720831925994772</v>
      </c>
      <c r="AQ110" s="9">
        <v>3.1567548397166439E-2</v>
      </c>
      <c r="AR110" s="9">
        <v>0</v>
      </c>
      <c r="AS110" s="9">
        <v>0</v>
      </c>
      <c r="AU110" s="9">
        <v>3.0228261733816417</v>
      </c>
    </row>
    <row r="111" spans="1:47" x14ac:dyDescent="0.25">
      <c r="A111" s="8" t="s">
        <v>740</v>
      </c>
      <c r="B111" s="9" t="s">
        <v>762</v>
      </c>
      <c r="C111" s="9">
        <v>0.15737239557934313</v>
      </c>
      <c r="D111" s="9">
        <v>0.52266286729839662</v>
      </c>
      <c r="H111" s="9">
        <v>0</v>
      </c>
      <c r="I111" s="9">
        <v>0</v>
      </c>
      <c r="K111" s="9">
        <v>1.08825E-2</v>
      </c>
      <c r="L111" s="9">
        <v>0.26100000000000001</v>
      </c>
      <c r="M111" s="9">
        <v>0.34699999999999998</v>
      </c>
      <c r="N111" s="9">
        <v>2.7530000000000001</v>
      </c>
      <c r="O111" s="9">
        <v>14.929</v>
      </c>
      <c r="Q111" s="9">
        <v>0.08</v>
      </c>
      <c r="R111" s="9">
        <v>29.303999999999998</v>
      </c>
      <c r="S111" s="9">
        <v>0.14899999999999999</v>
      </c>
      <c r="T111" s="9">
        <v>2.5999999999999999E-2</v>
      </c>
      <c r="U111" s="9">
        <v>53.341999999999999</v>
      </c>
      <c r="V111" s="9">
        <v>0.33438684000000007</v>
      </c>
      <c r="X111" s="9">
        <v>0</v>
      </c>
      <c r="Y111" s="9">
        <v>101.53626934</v>
      </c>
      <c r="AB111" s="9">
        <v>0</v>
      </c>
      <c r="AC111" s="9">
        <v>0</v>
      </c>
      <c r="AD111" s="9">
        <v>0</v>
      </c>
      <c r="AE111" s="9">
        <v>8.1770336979330159E-4</v>
      </c>
      <c r="AF111" s="9">
        <v>1.5948860161972403E-2</v>
      </c>
      <c r="AG111" s="9">
        <v>1.8307270974729159E-2</v>
      </c>
      <c r="AH111" s="9">
        <v>0.16352556204594937</v>
      </c>
      <c r="AI111" s="9">
        <v>0.87557383937038091</v>
      </c>
      <c r="AJ111" s="9">
        <v>0</v>
      </c>
      <c r="AK111" s="9">
        <v>0</v>
      </c>
      <c r="AL111" s="9">
        <v>2.7356081893814047E-3</v>
      </c>
      <c r="AM111" s="9">
        <v>0.92905400375436253</v>
      </c>
      <c r="AN111" s="9">
        <v>4.1658404999390828E-3</v>
      </c>
      <c r="AO111" s="9">
        <v>6.772690322889663E-4</v>
      </c>
      <c r="AP111" s="9">
        <v>1.0172726909575276</v>
      </c>
      <c r="AQ111" s="9">
        <v>6.0774187607899738E-3</v>
      </c>
      <c r="AR111" s="9">
        <v>0</v>
      </c>
      <c r="AS111" s="9">
        <v>0</v>
      </c>
      <c r="AU111" s="9">
        <v>3.0341560671171148</v>
      </c>
    </row>
    <row r="112" spans="1:47" x14ac:dyDescent="0.25">
      <c r="A112" s="8" t="s">
        <v>740</v>
      </c>
      <c r="B112" s="9" t="s">
        <v>763</v>
      </c>
      <c r="C112" s="9">
        <v>0.18774006753533654</v>
      </c>
      <c r="D112" s="9">
        <v>0.40677656776330812</v>
      </c>
      <c r="H112" s="9">
        <v>0</v>
      </c>
      <c r="I112" s="9">
        <v>0</v>
      </c>
      <c r="K112" s="9">
        <v>1.601E-2</v>
      </c>
      <c r="L112" s="9">
        <v>0.23200000000000001</v>
      </c>
      <c r="M112" s="9">
        <v>0.36399999999999999</v>
      </c>
      <c r="N112" s="9">
        <v>3.3130000000000002</v>
      </c>
      <c r="O112" s="9">
        <v>14.516999999999999</v>
      </c>
      <c r="Q112" s="9">
        <v>5.6000000000000001E-2</v>
      </c>
      <c r="R112" s="9">
        <v>38.350999999999999</v>
      </c>
      <c r="S112" s="9">
        <v>0.13200000000000001</v>
      </c>
      <c r="T112" s="9">
        <v>0</v>
      </c>
      <c r="U112" s="9">
        <v>43.718000000000004</v>
      </c>
      <c r="V112" s="9">
        <v>0.62215435999999991</v>
      </c>
      <c r="X112" s="9">
        <v>0</v>
      </c>
      <c r="Y112" s="9">
        <v>101.32116436</v>
      </c>
      <c r="AB112" s="9">
        <v>0</v>
      </c>
      <c r="AC112" s="9">
        <v>0</v>
      </c>
      <c r="AD112" s="9">
        <v>0</v>
      </c>
      <c r="AE112" s="9">
        <v>1.1496646362553179E-3</v>
      </c>
      <c r="AF112" s="9">
        <v>1.3548457608490853E-2</v>
      </c>
      <c r="AG112" s="9">
        <v>1.83530499966977E-2</v>
      </c>
      <c r="AH112" s="9">
        <v>0.18806743615364352</v>
      </c>
      <c r="AI112" s="9">
        <v>0.81367629720389012</v>
      </c>
      <c r="AJ112" s="9">
        <v>0</v>
      </c>
      <c r="AK112" s="9">
        <v>0</v>
      </c>
      <c r="AL112" s="9">
        <v>1.8300572002362433E-3</v>
      </c>
      <c r="AM112" s="9">
        <v>1.161992902271709</v>
      </c>
      <c r="AN112" s="9">
        <v>3.5269802655935201E-3</v>
      </c>
      <c r="AO112" s="9">
        <v>0</v>
      </c>
      <c r="AP112" s="9">
        <v>0.7967849192491413</v>
      </c>
      <c r="AQ112" s="9">
        <v>1.0806395622097486E-2</v>
      </c>
      <c r="AR112" s="9">
        <v>0</v>
      </c>
      <c r="AS112" s="9">
        <v>0</v>
      </c>
      <c r="AU112" s="9">
        <v>3.0097361602077553</v>
      </c>
    </row>
    <row r="113" spans="1:47" x14ac:dyDescent="0.25">
      <c r="A113" s="8" t="s">
        <v>740</v>
      </c>
      <c r="B113" s="9" t="s">
        <v>764</v>
      </c>
      <c r="C113" s="9">
        <v>0.17446465306624157</v>
      </c>
      <c r="D113" s="9">
        <v>0.43373495726777783</v>
      </c>
      <c r="H113" s="9">
        <v>0</v>
      </c>
      <c r="I113" s="9">
        <v>0</v>
      </c>
      <c r="K113" s="9">
        <v>3.4137500000000001E-2</v>
      </c>
      <c r="L113" s="9">
        <v>0.218</v>
      </c>
      <c r="M113" s="9">
        <v>0.55900000000000005</v>
      </c>
      <c r="N113" s="9">
        <v>3.0720000000000001</v>
      </c>
      <c r="O113" s="9">
        <v>14.722</v>
      </c>
      <c r="Q113" s="9">
        <v>4.7E-2</v>
      </c>
      <c r="R113" s="9">
        <v>35.725999999999999</v>
      </c>
      <c r="S113" s="9">
        <v>0.115</v>
      </c>
      <c r="T113" s="9">
        <v>7.1999999999999995E-2</v>
      </c>
      <c r="U113" s="9">
        <v>45.491999999999997</v>
      </c>
      <c r="V113" s="9">
        <v>1.2152298399999999</v>
      </c>
      <c r="X113" s="9">
        <v>0</v>
      </c>
      <c r="Y113" s="9">
        <v>101.27236734</v>
      </c>
      <c r="AB113" s="9">
        <v>0</v>
      </c>
      <c r="AC113" s="9">
        <v>0</v>
      </c>
      <c r="AD113" s="9">
        <v>0</v>
      </c>
      <c r="AE113" s="9">
        <v>2.4788880514257324E-3</v>
      </c>
      <c r="AF113" s="9">
        <v>1.2873710119252655E-2</v>
      </c>
      <c r="AG113" s="9">
        <v>2.8501258176444871E-2</v>
      </c>
      <c r="AH113" s="9">
        <v>0.17634320907261933</v>
      </c>
      <c r="AI113" s="9">
        <v>0.8344243359478869</v>
      </c>
      <c r="AJ113" s="9">
        <v>0</v>
      </c>
      <c r="AK113" s="9">
        <v>0</v>
      </c>
      <c r="AL113" s="9">
        <v>1.5531730828188591E-3</v>
      </c>
      <c r="AM113" s="9">
        <v>1.0946027547815129</v>
      </c>
      <c r="AN113" s="9">
        <v>3.1072221138424183E-3</v>
      </c>
      <c r="AO113" s="9">
        <v>1.8125018393612864E-3</v>
      </c>
      <c r="AP113" s="9">
        <v>0.8384191910904546</v>
      </c>
      <c r="AQ113" s="9">
        <v>2.1344525241551924E-2</v>
      </c>
      <c r="AR113" s="9">
        <v>0</v>
      </c>
      <c r="AS113" s="9">
        <v>0</v>
      </c>
      <c r="AU113" s="9">
        <v>3.0154607695171718</v>
      </c>
    </row>
    <row r="114" spans="1:47" x14ac:dyDescent="0.25">
      <c r="A114" s="8" t="s">
        <v>740</v>
      </c>
      <c r="B114" s="9" t="s">
        <v>765</v>
      </c>
      <c r="C114" s="9">
        <v>0.19939180357868483</v>
      </c>
      <c r="D114" s="9">
        <v>0.53349813807585078</v>
      </c>
      <c r="H114" s="9">
        <v>0</v>
      </c>
      <c r="I114" s="9">
        <v>0</v>
      </c>
      <c r="K114" s="9">
        <v>3.3035000000000002E-2</v>
      </c>
      <c r="L114" s="9">
        <v>0.28899999999999998</v>
      </c>
      <c r="M114" s="9">
        <v>0.48899999999999999</v>
      </c>
      <c r="N114" s="9">
        <v>3.3639999999999999</v>
      </c>
      <c r="O114" s="9">
        <v>13.68</v>
      </c>
      <c r="Q114" s="9">
        <v>0.34399999999999997</v>
      </c>
      <c r="R114" s="9">
        <v>28.995000000000001</v>
      </c>
      <c r="S114" s="9">
        <v>0.26200000000000001</v>
      </c>
      <c r="T114" s="9">
        <v>6.0000000000000001E-3</v>
      </c>
      <c r="U114" s="9">
        <v>55.125</v>
      </c>
      <c r="V114" s="9">
        <v>0.10410249999999976</v>
      </c>
      <c r="X114" s="9">
        <v>0</v>
      </c>
      <c r="Y114" s="9">
        <v>102.6911375</v>
      </c>
      <c r="AB114" s="9">
        <v>0</v>
      </c>
      <c r="AC114" s="9">
        <v>0</v>
      </c>
      <c r="AD114" s="9">
        <v>0</v>
      </c>
      <c r="AE114" s="9">
        <v>2.4603759280071788E-3</v>
      </c>
      <c r="AF114" s="9">
        <v>1.7504392063925494E-2</v>
      </c>
      <c r="AG114" s="9">
        <v>2.5571902541137153E-2</v>
      </c>
      <c r="AH114" s="9">
        <v>0.19805940622037665</v>
      </c>
      <c r="AI114" s="9">
        <v>0.79525828621033368</v>
      </c>
      <c r="AJ114" s="9">
        <v>0</v>
      </c>
      <c r="AK114" s="9">
        <v>0</v>
      </c>
      <c r="AL114" s="9">
        <v>1.1659566324874412E-2</v>
      </c>
      <c r="AM114" s="9">
        <v>0.9111653861349156</v>
      </c>
      <c r="AN114" s="9">
        <v>7.2606868662316755E-3</v>
      </c>
      <c r="AO114" s="9">
        <v>1.5491703171380755E-4</v>
      </c>
      <c r="AP114" s="9">
        <v>1.0420216437660847</v>
      </c>
      <c r="AQ114" s="9">
        <v>1.8753882497073628E-3</v>
      </c>
      <c r="AR114" s="9">
        <v>0</v>
      </c>
      <c r="AS114" s="9">
        <v>0</v>
      </c>
      <c r="AU114" s="9">
        <v>3.012991951337308</v>
      </c>
    </row>
    <row r="115" spans="1:47" x14ac:dyDescent="0.25">
      <c r="A115" s="8" t="s">
        <v>740</v>
      </c>
      <c r="B115" s="9" t="s">
        <v>766</v>
      </c>
      <c r="C115" s="9">
        <v>0.21636991399724756</v>
      </c>
      <c r="D115" s="9">
        <v>0.39018461919875519</v>
      </c>
      <c r="H115" s="9">
        <v>0</v>
      </c>
      <c r="I115" s="9">
        <v>0</v>
      </c>
      <c r="K115" s="9">
        <v>2.96025E-2</v>
      </c>
      <c r="L115" s="9">
        <v>0.19600000000000001</v>
      </c>
      <c r="M115" s="9">
        <v>0.28699999999999998</v>
      </c>
      <c r="N115" s="9">
        <v>3.9430000000000001</v>
      </c>
      <c r="O115" s="9">
        <v>14.462999999999999</v>
      </c>
      <c r="Q115" s="9">
        <v>8.5000000000000006E-2</v>
      </c>
      <c r="R115" s="9">
        <v>39.750999999999998</v>
      </c>
      <c r="S115" s="9">
        <v>5.2999999999999999E-2</v>
      </c>
      <c r="T115" s="9">
        <v>0</v>
      </c>
      <c r="U115" s="9">
        <v>42.283000000000001</v>
      </c>
      <c r="V115" s="9">
        <v>0.12552565999999987</v>
      </c>
      <c r="X115" s="9">
        <v>0</v>
      </c>
      <c r="Y115" s="9">
        <v>101.21612815999998</v>
      </c>
      <c r="AB115" s="9">
        <v>0</v>
      </c>
      <c r="AC115" s="9">
        <v>0</v>
      </c>
      <c r="AD115" s="9">
        <v>0</v>
      </c>
      <c r="AE115" s="9">
        <v>2.1133144265574151E-3</v>
      </c>
      <c r="AF115" s="9">
        <v>1.1379255021142422E-2</v>
      </c>
      <c r="AG115" s="9">
        <v>1.4386152112978168E-2</v>
      </c>
      <c r="AH115" s="9">
        <v>0.22252296214624412</v>
      </c>
      <c r="AI115" s="9">
        <v>0.80591467058801314</v>
      </c>
      <c r="AJ115" s="9">
        <v>0</v>
      </c>
      <c r="AK115" s="9">
        <v>0</v>
      </c>
      <c r="AL115" s="9">
        <v>2.7615407120598042E-3</v>
      </c>
      <c r="AM115" s="9">
        <v>1.1973764947068086</v>
      </c>
      <c r="AN115" s="9">
        <v>1.4078644909343012E-3</v>
      </c>
      <c r="AO115" s="9">
        <v>0</v>
      </c>
      <c r="AP115" s="9">
        <v>0.76613005564218262</v>
      </c>
      <c r="AQ115" s="9">
        <v>2.1675599343498895E-3</v>
      </c>
      <c r="AR115" s="9">
        <v>0</v>
      </c>
      <c r="AS115" s="9">
        <v>0</v>
      </c>
      <c r="AU115" s="9">
        <v>3.0261598697812704</v>
      </c>
    </row>
    <row r="116" spans="1:47" x14ac:dyDescent="0.25">
      <c r="A116" s="8" t="s">
        <v>652</v>
      </c>
      <c r="B116" s="9" t="s">
        <v>767</v>
      </c>
      <c r="C116" s="9">
        <v>0.1291199858000609</v>
      </c>
      <c r="D116" s="9">
        <v>0.41281661080812054</v>
      </c>
      <c r="H116" s="9">
        <v>0</v>
      </c>
      <c r="I116" s="9">
        <v>0</v>
      </c>
      <c r="K116" s="9">
        <v>2.5142500000000002E-2</v>
      </c>
      <c r="L116" s="9">
        <v>0.193</v>
      </c>
      <c r="M116" s="9">
        <v>0.39300000000000002</v>
      </c>
      <c r="N116" s="9">
        <v>2.3250000000000002</v>
      </c>
      <c r="O116" s="9">
        <v>15.882</v>
      </c>
      <c r="Q116" s="9">
        <v>3.6999999999999998E-2</v>
      </c>
      <c r="R116" s="9">
        <v>38.098999999999997</v>
      </c>
      <c r="S116" s="9">
        <v>0.38100000000000001</v>
      </c>
      <c r="T116" s="9">
        <v>0.106</v>
      </c>
      <c r="U116" s="9">
        <v>44.529000000000003</v>
      </c>
      <c r="V116" s="9">
        <v>0.21573057999999978</v>
      </c>
      <c r="X116" s="9">
        <v>0</v>
      </c>
      <c r="Y116" s="9">
        <v>102.18587308000001</v>
      </c>
      <c r="AB116" s="9">
        <v>0</v>
      </c>
      <c r="AC116" s="9">
        <v>0</v>
      </c>
      <c r="AD116" s="9">
        <v>0</v>
      </c>
      <c r="AE116" s="9">
        <v>1.794713160001235E-3</v>
      </c>
      <c r="AF116" s="9">
        <v>1.1203814992771677E-2</v>
      </c>
      <c r="AG116" s="9">
        <v>1.9697275633763844E-2</v>
      </c>
      <c r="AH116" s="9">
        <v>0.1311963863912064</v>
      </c>
      <c r="AI116" s="9">
        <v>0.8848847847635114</v>
      </c>
      <c r="AJ116" s="9">
        <v>0</v>
      </c>
      <c r="AK116" s="9">
        <v>0</v>
      </c>
      <c r="AL116" s="9">
        <v>1.2019464224328656E-3</v>
      </c>
      <c r="AM116" s="9">
        <v>1.1474852380099076</v>
      </c>
      <c r="AN116" s="9">
        <v>1.0119541178542553E-2</v>
      </c>
      <c r="AO116" s="9">
        <v>2.6230901244170407E-3</v>
      </c>
      <c r="AP116" s="9">
        <v>0.80673427693439737</v>
      </c>
      <c r="AQ116" s="9">
        <v>3.7247846849466056E-3</v>
      </c>
      <c r="AR116" s="9">
        <v>0</v>
      </c>
      <c r="AS116" s="9">
        <v>0</v>
      </c>
      <c r="AU116" s="9">
        <v>3.0206658522958985</v>
      </c>
    </row>
    <row r="117" spans="1:47" x14ac:dyDescent="0.25">
      <c r="A117" s="8" t="s">
        <v>652</v>
      </c>
      <c r="B117" s="9" t="s">
        <v>768</v>
      </c>
      <c r="C117" s="9">
        <v>0.13284717910897931</v>
      </c>
      <c r="D117" s="9">
        <v>0.38140458547740885</v>
      </c>
      <c r="H117" s="9">
        <v>0</v>
      </c>
      <c r="I117" s="9">
        <v>0</v>
      </c>
      <c r="K117" s="9">
        <v>1.9012500000000002E-2</v>
      </c>
      <c r="L117" s="9">
        <v>0.193</v>
      </c>
      <c r="M117" s="9">
        <v>0.4</v>
      </c>
      <c r="N117" s="9">
        <v>2.3849999999999998</v>
      </c>
      <c r="O117" s="9">
        <v>15.766999999999999</v>
      </c>
      <c r="Q117" s="9">
        <v>2.7E-2</v>
      </c>
      <c r="R117" s="9">
        <v>40.395000000000003</v>
      </c>
      <c r="S117" s="9">
        <v>0.26500000000000001</v>
      </c>
      <c r="T117" s="9">
        <v>9.4E-2</v>
      </c>
      <c r="U117" s="9">
        <v>41.405000000000001</v>
      </c>
      <c r="V117" s="9">
        <v>6.1628100000000074E-2</v>
      </c>
      <c r="X117" s="9">
        <v>0</v>
      </c>
      <c r="Y117" s="9">
        <v>101.01164060000002</v>
      </c>
      <c r="AB117" s="9">
        <v>0</v>
      </c>
      <c r="AC117" s="9">
        <v>0</v>
      </c>
      <c r="AD117" s="9">
        <v>0</v>
      </c>
      <c r="AE117" s="9">
        <v>1.3541887389521884E-3</v>
      </c>
      <c r="AF117" s="9">
        <v>1.1179420995421368E-2</v>
      </c>
      <c r="AG117" s="9">
        <v>2.0004467050273006E-2</v>
      </c>
      <c r="AH117" s="9">
        <v>0.13428907481220634</v>
      </c>
      <c r="AI117" s="9">
        <v>0.87656471758969468</v>
      </c>
      <c r="AJ117" s="9">
        <v>0</v>
      </c>
      <c r="AK117" s="9">
        <v>0</v>
      </c>
      <c r="AL117" s="9">
        <v>8.7518634219234859E-4</v>
      </c>
      <c r="AM117" s="9">
        <v>1.2139883675404266</v>
      </c>
      <c r="AN117" s="9">
        <v>7.0232010772443097E-3</v>
      </c>
      <c r="AO117" s="9">
        <v>2.3210718427023498E-3</v>
      </c>
      <c r="AP117" s="9">
        <v>0.74850333388503187</v>
      </c>
      <c r="AQ117" s="9">
        <v>1.0617484187309871E-3</v>
      </c>
      <c r="AR117" s="9">
        <v>0</v>
      </c>
      <c r="AS117" s="9">
        <v>0</v>
      </c>
      <c r="AU117" s="9">
        <v>3.0171647782928761</v>
      </c>
    </row>
    <row r="118" spans="1:47" x14ac:dyDescent="0.25">
      <c r="A118" s="8" t="s">
        <v>652</v>
      </c>
      <c r="B118" s="9" t="s">
        <v>769</v>
      </c>
      <c r="C118" s="9">
        <v>0.16828288334202532</v>
      </c>
      <c r="D118" s="9">
        <v>0.37818505797171664</v>
      </c>
      <c r="H118" s="9">
        <v>0</v>
      </c>
      <c r="I118" s="9">
        <v>0</v>
      </c>
      <c r="K118" s="9">
        <v>1.4870000000000001E-2</v>
      </c>
      <c r="L118" s="9">
        <v>0.20100000000000001</v>
      </c>
      <c r="M118" s="9">
        <v>0.48499999999999999</v>
      </c>
      <c r="N118" s="9">
        <v>3.0550000000000002</v>
      </c>
      <c r="O118" s="9">
        <v>15.292</v>
      </c>
      <c r="Q118" s="9">
        <v>7.0999999999999994E-2</v>
      </c>
      <c r="R118" s="9">
        <v>40.311999999999998</v>
      </c>
      <c r="S118" s="9">
        <v>0.28399999999999997</v>
      </c>
      <c r="T118" s="9">
        <v>2.7E-2</v>
      </c>
      <c r="U118" s="9">
        <v>40.759</v>
      </c>
      <c r="V118" s="9">
        <v>8.2455179999999961E-2</v>
      </c>
      <c r="X118" s="9">
        <v>0</v>
      </c>
      <c r="Y118" s="9">
        <v>100.58332517999999</v>
      </c>
      <c r="AB118" s="9">
        <v>0</v>
      </c>
      <c r="AC118" s="9">
        <v>0</v>
      </c>
      <c r="AD118" s="9">
        <v>0</v>
      </c>
      <c r="AE118" s="9">
        <v>1.0616842539001262E-3</v>
      </c>
      <c r="AF118" s="9">
        <v>1.1670850243565404E-2</v>
      </c>
      <c r="AG118" s="9">
        <v>2.4313818458991002E-2</v>
      </c>
      <c r="AH118" s="9">
        <v>0.17242806310303938</v>
      </c>
      <c r="AI118" s="9">
        <v>0.85220414950642254</v>
      </c>
      <c r="AJ118" s="9">
        <v>0</v>
      </c>
      <c r="AK118" s="9">
        <v>0</v>
      </c>
      <c r="AL118" s="9">
        <v>2.3069572832439046E-3</v>
      </c>
      <c r="AM118" s="9">
        <v>1.2144110074661651</v>
      </c>
      <c r="AN118" s="9">
        <v>7.5448742454775593E-3</v>
      </c>
      <c r="AO118" s="9">
        <v>6.6829610581328617E-4</v>
      </c>
      <c r="AP118" s="9">
        <v>0.73859932629150693</v>
      </c>
      <c r="AQ118" s="9">
        <v>1.423984379050903E-3</v>
      </c>
      <c r="AR118" s="9">
        <v>0</v>
      </c>
      <c r="AS118" s="9">
        <v>0</v>
      </c>
      <c r="AU118" s="9">
        <v>3.0266330113371764</v>
      </c>
    </row>
    <row r="119" spans="1:47" x14ac:dyDescent="0.25">
      <c r="A119" s="8" t="s">
        <v>650</v>
      </c>
      <c r="B119" s="9" t="s">
        <v>770</v>
      </c>
      <c r="C119" s="9">
        <v>0.15243183930180013</v>
      </c>
      <c r="D119" s="9">
        <v>0.40927409003954879</v>
      </c>
      <c r="H119" s="9">
        <v>0</v>
      </c>
      <c r="I119" s="9">
        <v>0</v>
      </c>
      <c r="K119" s="9">
        <v>1.8585000000000001E-2</v>
      </c>
      <c r="L119" s="9">
        <v>0.154</v>
      </c>
      <c r="M119" s="9">
        <v>0.39400000000000002</v>
      </c>
      <c r="N119" s="9">
        <v>2.637</v>
      </c>
      <c r="O119" s="9">
        <v>14.85</v>
      </c>
      <c r="Q119" s="9">
        <v>2.3E-2</v>
      </c>
      <c r="R119" s="9">
        <v>37.603999999999999</v>
      </c>
      <c r="S119" s="9">
        <v>0.32200000000000001</v>
      </c>
      <c r="T119" s="9">
        <v>5.1999999999999998E-2</v>
      </c>
      <c r="U119" s="9">
        <v>43.311999999999998</v>
      </c>
      <c r="V119" s="9">
        <v>0.21138624000000017</v>
      </c>
      <c r="X119" s="9">
        <v>0</v>
      </c>
      <c r="Y119" s="9">
        <v>99.577971239999982</v>
      </c>
      <c r="AB119" s="9">
        <v>0</v>
      </c>
      <c r="AC119" s="9">
        <v>0</v>
      </c>
      <c r="AD119" s="9">
        <v>0</v>
      </c>
      <c r="AE119" s="9">
        <v>1.3591709543486379E-3</v>
      </c>
      <c r="AF119" s="9">
        <v>9.15913102119288E-3</v>
      </c>
      <c r="AG119" s="9">
        <v>2.0231811254086147E-2</v>
      </c>
      <c r="AH119" s="9">
        <v>0.15245229860005624</v>
      </c>
      <c r="AI119" s="9">
        <v>0.84768192072282178</v>
      </c>
      <c r="AJ119" s="9">
        <v>0</v>
      </c>
      <c r="AK119" s="9">
        <v>0</v>
      </c>
      <c r="AL119" s="9">
        <v>7.6548406088251364E-4</v>
      </c>
      <c r="AM119" s="9">
        <v>1.1603593485481296</v>
      </c>
      <c r="AN119" s="9">
        <v>8.7622703566241234E-3</v>
      </c>
      <c r="AO119" s="9">
        <v>1.3183648693524249E-3</v>
      </c>
      <c r="AP119" s="9">
        <v>0.80393463108417584</v>
      </c>
      <c r="AQ119" s="9">
        <v>3.7393068645510891E-3</v>
      </c>
      <c r="AR119" s="9">
        <v>0</v>
      </c>
      <c r="AS119" s="9">
        <v>0</v>
      </c>
      <c r="AU119" s="9">
        <v>3.0097637383362215</v>
      </c>
    </row>
    <row r="120" spans="1:47" x14ac:dyDescent="0.25">
      <c r="A120" s="8" t="s">
        <v>650</v>
      </c>
      <c r="B120" s="9" t="s">
        <v>771</v>
      </c>
      <c r="C120" s="9">
        <v>0.17596469788317323</v>
      </c>
      <c r="D120" s="9">
        <v>0.36155306936946413</v>
      </c>
      <c r="H120" s="9">
        <v>0</v>
      </c>
      <c r="I120" s="9">
        <v>0</v>
      </c>
      <c r="K120" s="9">
        <v>4.9055000000000001E-2</v>
      </c>
      <c r="L120" s="9">
        <v>0.18</v>
      </c>
      <c r="M120" s="9">
        <v>0.42899999999999999</v>
      </c>
      <c r="N120" s="9">
        <v>3.278</v>
      </c>
      <c r="O120" s="9">
        <v>15.547000000000001</v>
      </c>
      <c r="Q120" s="9">
        <v>0</v>
      </c>
      <c r="R120" s="9">
        <v>41.77</v>
      </c>
      <c r="S120" s="9">
        <v>0.126</v>
      </c>
      <c r="T120" s="9">
        <v>0</v>
      </c>
      <c r="U120" s="9">
        <v>39.323999999999998</v>
      </c>
      <c r="V120" s="9">
        <v>0</v>
      </c>
      <c r="X120" s="9">
        <v>0</v>
      </c>
      <c r="Y120" s="9">
        <v>100.70305500000001</v>
      </c>
      <c r="AB120" s="9">
        <v>0</v>
      </c>
      <c r="AC120" s="9">
        <v>0</v>
      </c>
      <c r="AD120" s="9">
        <v>0</v>
      </c>
      <c r="AE120" s="9">
        <v>3.4748257049279575E-3</v>
      </c>
      <c r="AF120" s="9">
        <v>1.0369176854773395E-2</v>
      </c>
      <c r="AG120" s="9">
        <v>2.1337034576856029E-2</v>
      </c>
      <c r="AH120" s="9">
        <v>0.18355703002917645</v>
      </c>
      <c r="AI120" s="9">
        <v>0.85958987521566943</v>
      </c>
      <c r="AJ120" s="9">
        <v>0</v>
      </c>
      <c r="AK120" s="9">
        <v>0</v>
      </c>
      <c r="AL120" s="9">
        <v>0</v>
      </c>
      <c r="AM120" s="9">
        <v>1.248421279548835</v>
      </c>
      <c r="AN120" s="9">
        <v>3.3210051444621364E-3</v>
      </c>
      <c r="AO120" s="9">
        <v>0</v>
      </c>
      <c r="AP120" s="9">
        <v>0.70698209018133662</v>
      </c>
      <c r="AQ120" s="9">
        <v>0</v>
      </c>
      <c r="AR120" s="9">
        <v>0</v>
      </c>
      <c r="AS120" s="9">
        <v>0</v>
      </c>
      <c r="AU120" s="9">
        <v>3.0370523172560371</v>
      </c>
    </row>
    <row r="121" spans="1:47" x14ac:dyDescent="0.25">
      <c r="A121" s="8" t="s">
        <v>647</v>
      </c>
      <c r="B121" s="9" t="s">
        <v>772</v>
      </c>
      <c r="C121" s="9">
        <v>0.15030111285082534</v>
      </c>
      <c r="D121" s="9">
        <v>0.34908182971106755</v>
      </c>
      <c r="H121" s="9">
        <v>0</v>
      </c>
      <c r="I121" s="9">
        <v>0</v>
      </c>
      <c r="K121" s="9">
        <v>0</v>
      </c>
      <c r="L121" s="9">
        <v>0.19500000000000001</v>
      </c>
      <c r="M121" s="9">
        <v>0.43</v>
      </c>
      <c r="N121" s="9">
        <v>2.7549999999999999</v>
      </c>
      <c r="O121" s="9">
        <v>15.773999999999999</v>
      </c>
      <c r="Q121" s="9">
        <v>4.1000000000000002E-2</v>
      </c>
      <c r="R121" s="9">
        <v>43.052999999999997</v>
      </c>
      <c r="S121" s="9">
        <v>0.24099999999999999</v>
      </c>
      <c r="T121" s="9">
        <v>0</v>
      </c>
      <c r="U121" s="9">
        <v>38.384</v>
      </c>
      <c r="V121" s="9">
        <v>0</v>
      </c>
      <c r="X121" s="9">
        <v>0</v>
      </c>
      <c r="Y121" s="9">
        <v>100.87299999999999</v>
      </c>
      <c r="AB121" s="9">
        <v>0</v>
      </c>
      <c r="AC121" s="9">
        <v>0</v>
      </c>
      <c r="AD121" s="9">
        <v>0</v>
      </c>
      <c r="AE121" s="9">
        <v>0</v>
      </c>
      <c r="AF121" s="9">
        <v>1.1152406279876511E-2</v>
      </c>
      <c r="AG121" s="9">
        <v>2.1232807316891832E-2</v>
      </c>
      <c r="AH121" s="9">
        <v>0.15316018080531837</v>
      </c>
      <c r="AI121" s="9">
        <v>0.8658620865635912</v>
      </c>
      <c r="AJ121" s="9">
        <v>0</v>
      </c>
      <c r="AK121" s="9">
        <v>0</v>
      </c>
      <c r="AL121" s="9">
        <v>1.3121775192273424E-3</v>
      </c>
      <c r="AM121" s="9">
        <v>1.2775040947061265</v>
      </c>
      <c r="AN121" s="9">
        <v>6.3063524657202795E-3</v>
      </c>
      <c r="AO121" s="9">
        <v>0</v>
      </c>
      <c r="AP121" s="9">
        <v>0.68511448473691205</v>
      </c>
      <c r="AQ121" s="9">
        <v>0</v>
      </c>
      <c r="AR121" s="9">
        <v>0</v>
      </c>
      <c r="AS121" s="9">
        <v>0</v>
      </c>
      <c r="AU121" s="9">
        <v>3.0216445903936635</v>
      </c>
    </row>
    <row r="122" spans="1:47" x14ac:dyDescent="0.25">
      <c r="A122" s="8" t="s">
        <v>647</v>
      </c>
      <c r="B122" s="9" t="s">
        <v>773</v>
      </c>
      <c r="C122" s="9">
        <v>0.1157307945737729</v>
      </c>
      <c r="D122" s="9">
        <v>0.40970192880202955</v>
      </c>
      <c r="H122" s="9">
        <v>0</v>
      </c>
      <c r="I122" s="9">
        <v>0</v>
      </c>
      <c r="K122" s="9">
        <v>1.413E-2</v>
      </c>
      <c r="L122" s="9">
        <v>0.22600000000000001</v>
      </c>
      <c r="M122" s="9">
        <v>0.33700000000000002</v>
      </c>
      <c r="N122" s="9">
        <v>2.0529999999999999</v>
      </c>
      <c r="O122" s="9">
        <v>15.887</v>
      </c>
      <c r="Q122" s="9">
        <v>0</v>
      </c>
      <c r="R122" s="9">
        <v>38.243000000000002</v>
      </c>
      <c r="S122" s="9">
        <v>0.11600000000000001</v>
      </c>
      <c r="T122" s="9">
        <v>2.5000000000000001E-2</v>
      </c>
      <c r="U122" s="9">
        <v>44.125999999999998</v>
      </c>
      <c r="V122" s="9">
        <v>0</v>
      </c>
      <c r="X122" s="9">
        <v>0</v>
      </c>
      <c r="Y122" s="9">
        <v>101.02713</v>
      </c>
      <c r="AB122" s="9">
        <v>0</v>
      </c>
      <c r="AC122" s="9">
        <v>0</v>
      </c>
      <c r="AD122" s="9">
        <v>0</v>
      </c>
      <c r="AE122" s="9">
        <v>1.0185832313564095E-3</v>
      </c>
      <c r="AF122" s="9">
        <v>1.3249052796572418E-2</v>
      </c>
      <c r="AG122" s="9">
        <v>1.7057339149487861E-2</v>
      </c>
      <c r="AH122" s="9">
        <v>0.11699185771308118</v>
      </c>
      <c r="AI122" s="9">
        <v>0.89390466420187387</v>
      </c>
      <c r="AJ122" s="9">
        <v>0</v>
      </c>
      <c r="AK122" s="9">
        <v>0</v>
      </c>
      <c r="AL122" s="9">
        <v>0</v>
      </c>
      <c r="AM122" s="9">
        <v>1.1631969527865638</v>
      </c>
      <c r="AN122" s="9">
        <v>3.1114412663164393E-3</v>
      </c>
      <c r="AO122" s="9">
        <v>6.2476274965914884E-4</v>
      </c>
      <c r="AP122" s="9">
        <v>0.80732778639466607</v>
      </c>
      <c r="AQ122" s="9">
        <v>0</v>
      </c>
      <c r="AR122" s="9">
        <v>0</v>
      </c>
      <c r="AS122" s="9">
        <v>0</v>
      </c>
      <c r="AU122" s="9">
        <v>3.0164824402895776</v>
      </c>
    </row>
    <row r="123" spans="1:47" x14ac:dyDescent="0.25">
      <c r="A123" s="8" t="s">
        <v>652</v>
      </c>
      <c r="B123" s="9" t="s">
        <v>774</v>
      </c>
      <c r="C123" s="9">
        <v>0.20054035158073177</v>
      </c>
      <c r="D123" s="9">
        <v>0.42591322535071474</v>
      </c>
      <c r="H123" s="9">
        <v>0</v>
      </c>
      <c r="I123" s="9">
        <v>0</v>
      </c>
      <c r="K123" s="9">
        <v>2.5247499999999999E-2</v>
      </c>
      <c r="L123" s="9">
        <v>0.19500000000000001</v>
      </c>
      <c r="M123" s="9">
        <v>0.437</v>
      </c>
      <c r="N123" s="9">
        <v>3.5470000000000002</v>
      </c>
      <c r="O123" s="9">
        <v>14.321</v>
      </c>
      <c r="Q123" s="9">
        <v>3.9E-2</v>
      </c>
      <c r="R123" s="9">
        <v>36.206000000000003</v>
      </c>
      <c r="S123" s="9">
        <v>0.36699999999999999</v>
      </c>
      <c r="T123" s="9">
        <v>8.9999999999999993E-3</v>
      </c>
      <c r="U123" s="9">
        <v>44.655000000000001</v>
      </c>
      <c r="V123" s="9">
        <v>0.72339025000000001</v>
      </c>
      <c r="X123" s="9">
        <v>0</v>
      </c>
      <c r="Y123" s="9">
        <v>100.52463775</v>
      </c>
      <c r="AB123" s="9">
        <v>0</v>
      </c>
      <c r="AC123" s="9">
        <v>0</v>
      </c>
      <c r="AD123" s="9">
        <v>0</v>
      </c>
      <c r="AE123" s="9">
        <v>1.8423007309608835E-3</v>
      </c>
      <c r="AF123" s="9">
        <v>1.1571743170146098E-2</v>
      </c>
      <c r="AG123" s="9">
        <v>2.2389820087439984E-2</v>
      </c>
      <c r="AH123" s="9">
        <v>0.20460472531022297</v>
      </c>
      <c r="AI123" s="9">
        <v>0.81566238650769474</v>
      </c>
      <c r="AJ123" s="9">
        <v>0</v>
      </c>
      <c r="AK123" s="9">
        <v>0</v>
      </c>
      <c r="AL123" s="9">
        <v>1.2951007267459303E-3</v>
      </c>
      <c r="AM123" s="9">
        <v>1.1147298546714219</v>
      </c>
      <c r="AN123" s="9">
        <v>9.9645448339263452E-3</v>
      </c>
      <c r="AO123" s="9">
        <v>2.2766979240658393E-4</v>
      </c>
      <c r="AP123" s="9">
        <v>0.82701467576549736</v>
      </c>
      <c r="AQ123" s="9">
        <v>1.2767846942120827E-2</v>
      </c>
      <c r="AR123" s="9">
        <v>0</v>
      </c>
      <c r="AS123" s="9">
        <v>0</v>
      </c>
      <c r="AU123" s="9">
        <v>3.0220706685385834</v>
      </c>
    </row>
    <row r="124" spans="1:47" x14ac:dyDescent="0.25">
      <c r="A124" s="8" t="s">
        <v>650</v>
      </c>
      <c r="B124" s="9" t="s">
        <v>775</v>
      </c>
      <c r="C124" s="9">
        <v>0.3349016537357537</v>
      </c>
      <c r="D124" s="9">
        <v>0.32000538101965054</v>
      </c>
      <c r="H124" s="9">
        <v>0</v>
      </c>
      <c r="I124" s="9">
        <v>0</v>
      </c>
      <c r="K124" s="9">
        <v>3.2392500000000005E-2</v>
      </c>
      <c r="L124" s="9">
        <v>0.17499999999999999</v>
      </c>
      <c r="M124" s="9">
        <v>0.30499999999999999</v>
      </c>
      <c r="N124" s="9">
        <v>6.3479999999999999</v>
      </c>
      <c r="O124" s="9">
        <v>12.768000000000001</v>
      </c>
      <c r="Q124" s="9">
        <v>3.3000000000000002E-2</v>
      </c>
      <c r="R124" s="9">
        <v>45.503</v>
      </c>
      <c r="S124" s="9">
        <v>8.1000000000000003E-2</v>
      </c>
      <c r="T124" s="9">
        <v>0</v>
      </c>
      <c r="U124" s="9">
        <v>35.598999999999997</v>
      </c>
      <c r="V124" s="9">
        <v>0</v>
      </c>
      <c r="X124" s="9">
        <v>0</v>
      </c>
      <c r="Y124" s="9">
        <v>100.8443925</v>
      </c>
      <c r="AB124" s="9">
        <v>0</v>
      </c>
      <c r="AC124" s="9">
        <v>0</v>
      </c>
      <c r="AD124" s="9">
        <v>0</v>
      </c>
      <c r="AE124" s="9">
        <v>2.2511697787316052E-3</v>
      </c>
      <c r="AF124" s="9">
        <v>9.8906278757014774E-3</v>
      </c>
      <c r="AG124" s="9">
        <v>1.4883005597335365E-2</v>
      </c>
      <c r="AH124" s="9">
        <v>0.3487490457270388</v>
      </c>
      <c r="AI124" s="9">
        <v>0.6925985912189736</v>
      </c>
      <c r="AJ124" s="9">
        <v>0</v>
      </c>
      <c r="AK124" s="9">
        <v>0</v>
      </c>
      <c r="AL124" s="9">
        <v>1.043697201086881E-3</v>
      </c>
      <c r="AM124" s="9">
        <v>1.3342916089661239</v>
      </c>
      <c r="AN124" s="9">
        <v>2.094585337414326E-3</v>
      </c>
      <c r="AO124" s="9">
        <v>0</v>
      </c>
      <c r="AP124" s="9">
        <v>0.62791746110988844</v>
      </c>
      <c r="AQ124" s="9">
        <v>0</v>
      </c>
      <c r="AR124" s="9">
        <v>0</v>
      </c>
      <c r="AS124" s="9">
        <v>0</v>
      </c>
      <c r="AU124" s="9">
        <v>3.0337197928122945</v>
      </c>
    </row>
    <row r="125" spans="1:47" x14ac:dyDescent="0.25">
      <c r="A125" s="8" t="s">
        <v>650</v>
      </c>
      <c r="B125" s="9" t="s">
        <v>776</v>
      </c>
      <c r="C125" s="9">
        <v>5.5585961035217533E-2</v>
      </c>
      <c r="D125" s="9">
        <v>0.39240469898219921</v>
      </c>
      <c r="H125" s="9">
        <v>0</v>
      </c>
      <c r="I125" s="9">
        <v>0</v>
      </c>
      <c r="K125" s="9">
        <v>9.195E-3</v>
      </c>
      <c r="L125" s="9">
        <v>0.20599999999999999</v>
      </c>
      <c r="M125" s="9">
        <v>0.38100000000000001</v>
      </c>
      <c r="N125" s="9">
        <v>1.0029999999999999</v>
      </c>
      <c r="O125" s="9">
        <v>17.259</v>
      </c>
      <c r="Q125" s="9">
        <v>0.47199999999999998</v>
      </c>
      <c r="R125" s="9">
        <v>39.384999999999998</v>
      </c>
      <c r="S125" s="9">
        <v>0.374</v>
      </c>
      <c r="T125" s="9">
        <v>8.1000000000000003E-2</v>
      </c>
      <c r="U125" s="9">
        <v>42.286000000000001</v>
      </c>
      <c r="V125" s="9">
        <v>0</v>
      </c>
      <c r="X125" s="9">
        <v>0</v>
      </c>
      <c r="Y125" s="9">
        <v>101.45619500000001</v>
      </c>
      <c r="AB125" s="9">
        <v>0</v>
      </c>
      <c r="AC125" s="9">
        <v>0</v>
      </c>
      <c r="AD125" s="9">
        <v>0</v>
      </c>
      <c r="AE125" s="9">
        <v>6.5511805059586268E-4</v>
      </c>
      <c r="AF125" s="9">
        <v>1.1935952554042189E-2</v>
      </c>
      <c r="AG125" s="9">
        <v>1.9059865482468876E-2</v>
      </c>
      <c r="AH125" s="9">
        <v>5.6491238040865518E-2</v>
      </c>
      <c r="AI125" s="9">
        <v>0.95979483471542693</v>
      </c>
      <c r="AJ125" s="9">
        <v>0</v>
      </c>
      <c r="AK125" s="9">
        <v>0</v>
      </c>
      <c r="AL125" s="9">
        <v>1.530405886116876E-2</v>
      </c>
      <c r="AM125" s="9">
        <v>1.1839834287304118</v>
      </c>
      <c r="AN125" s="9">
        <v>9.9149080778799161E-3</v>
      </c>
      <c r="AO125" s="9">
        <v>2.0006614762978704E-3</v>
      </c>
      <c r="AP125" s="9">
        <v>0.76465479600089581</v>
      </c>
      <c r="AQ125" s="9">
        <v>0</v>
      </c>
      <c r="AR125" s="9">
        <v>0</v>
      </c>
      <c r="AS125" s="9">
        <v>0</v>
      </c>
      <c r="AU125" s="9">
        <v>3.0237948619900541</v>
      </c>
    </row>
    <row r="126" spans="1:47" x14ac:dyDescent="0.25">
      <c r="A126" s="8" t="s">
        <v>647</v>
      </c>
      <c r="B126" s="9" t="s">
        <v>777</v>
      </c>
      <c r="C126" s="9">
        <v>4.4190408225995889E-2</v>
      </c>
      <c r="D126" s="9">
        <v>0.47056803403626651</v>
      </c>
      <c r="H126" s="9">
        <v>0</v>
      </c>
      <c r="I126" s="9">
        <v>0</v>
      </c>
      <c r="K126" s="9">
        <v>0</v>
      </c>
      <c r="L126" s="9">
        <v>0.218</v>
      </c>
      <c r="M126" s="9">
        <v>0.58899999999999997</v>
      </c>
      <c r="N126" s="9">
        <v>0.76500000000000001</v>
      </c>
      <c r="O126" s="9">
        <v>16.757999999999999</v>
      </c>
      <c r="Q126" s="9">
        <v>0.64500000000000002</v>
      </c>
      <c r="R126" s="9">
        <v>32.395000000000003</v>
      </c>
      <c r="S126" s="9">
        <v>0.45400000000000001</v>
      </c>
      <c r="T126" s="9">
        <v>7.1999999999999995E-2</v>
      </c>
      <c r="U126" s="9">
        <v>47.866999999999997</v>
      </c>
      <c r="V126" s="9">
        <v>0</v>
      </c>
      <c r="X126" s="9">
        <v>0</v>
      </c>
      <c r="Y126" s="9">
        <v>99.763000000000005</v>
      </c>
      <c r="AB126" s="9">
        <v>0</v>
      </c>
      <c r="AC126" s="9">
        <v>0</v>
      </c>
      <c r="AD126" s="9">
        <v>0</v>
      </c>
      <c r="AE126" s="9">
        <v>0</v>
      </c>
      <c r="AF126" s="9">
        <v>1.3245373324393036E-2</v>
      </c>
      <c r="AG126" s="9">
        <v>3.0897831242355893E-2</v>
      </c>
      <c r="AH126" s="9">
        <v>4.5181374757699844E-2</v>
      </c>
      <c r="AI126" s="9">
        <v>0.97724354891885934</v>
      </c>
      <c r="AJ126" s="9">
        <v>0</v>
      </c>
      <c r="AK126" s="9">
        <v>0</v>
      </c>
      <c r="AL126" s="9">
        <v>2.1930179673370385E-2</v>
      </c>
      <c r="AM126" s="9">
        <v>1.0211995268643719</v>
      </c>
      <c r="AN126" s="9">
        <v>1.2620913473615632E-2</v>
      </c>
      <c r="AO126" s="9">
        <v>1.8648286539857996E-3</v>
      </c>
      <c r="AP126" s="9">
        <v>0.90765931150490931</v>
      </c>
      <c r="AQ126" s="9">
        <v>0</v>
      </c>
      <c r="AR126" s="9">
        <v>0</v>
      </c>
      <c r="AS126" s="9">
        <v>0</v>
      </c>
      <c r="AU126" s="9">
        <v>3.0318428884135606</v>
      </c>
    </row>
    <row r="127" spans="1:47" x14ac:dyDescent="0.25">
      <c r="A127" s="8" t="s">
        <v>652</v>
      </c>
      <c r="B127" s="9" t="s">
        <v>778</v>
      </c>
      <c r="C127" s="9">
        <v>0.19546170490675688</v>
      </c>
      <c r="D127" s="9">
        <v>0.43367391994148008</v>
      </c>
      <c r="H127" s="9">
        <v>0</v>
      </c>
      <c r="I127" s="9">
        <v>0</v>
      </c>
      <c r="K127" s="9">
        <v>3.4729999999999997E-2</v>
      </c>
      <c r="L127" s="9">
        <v>0.217</v>
      </c>
      <c r="M127" s="9">
        <v>0.45900000000000002</v>
      </c>
      <c r="N127" s="9">
        <v>3.4140000000000001</v>
      </c>
      <c r="O127" s="9">
        <v>14.231999999999999</v>
      </c>
      <c r="Q127" s="9">
        <v>0.107</v>
      </c>
      <c r="R127" s="9">
        <v>35.826000000000001</v>
      </c>
      <c r="S127" s="9">
        <v>0.436</v>
      </c>
      <c r="T127" s="9">
        <v>0</v>
      </c>
      <c r="U127" s="9">
        <v>45.607999999999997</v>
      </c>
      <c r="V127" s="9">
        <v>0.37757240000000003</v>
      </c>
      <c r="X127" s="9">
        <v>0</v>
      </c>
      <c r="Y127" s="9">
        <v>100.71130240000001</v>
      </c>
      <c r="AB127" s="9">
        <v>0</v>
      </c>
      <c r="AC127" s="9">
        <v>0</v>
      </c>
      <c r="AD127" s="9">
        <v>0</v>
      </c>
      <c r="AE127" s="9">
        <v>2.5357476225477938E-3</v>
      </c>
      <c r="AF127" s="9">
        <v>1.2884958043149514E-2</v>
      </c>
      <c r="AG127" s="9">
        <v>2.3531030812630346E-2</v>
      </c>
      <c r="AH127" s="9">
        <v>0.19705029431890136</v>
      </c>
      <c r="AI127" s="9">
        <v>0.81107707473736623</v>
      </c>
      <c r="AJ127" s="9">
        <v>0</v>
      </c>
      <c r="AK127" s="9">
        <v>0</v>
      </c>
      <c r="AL127" s="9">
        <v>3.5553455576411001E-3</v>
      </c>
      <c r="AM127" s="9">
        <v>1.1036884739768509</v>
      </c>
      <c r="AN127" s="9">
        <v>1.18450525197347E-2</v>
      </c>
      <c r="AO127" s="9">
        <v>0</v>
      </c>
      <c r="AP127" s="9">
        <v>0.84516839989836234</v>
      </c>
      <c r="AQ127" s="9">
        <v>6.6681345961384008E-3</v>
      </c>
      <c r="AR127" s="9">
        <v>0</v>
      </c>
      <c r="AS127" s="9">
        <v>0</v>
      </c>
      <c r="AU127" s="9">
        <v>3.0180045120833232</v>
      </c>
    </row>
    <row r="128" spans="1:47" x14ac:dyDescent="0.25">
      <c r="A128" s="8" t="s">
        <v>650</v>
      </c>
      <c r="B128" s="9" t="s">
        <v>779</v>
      </c>
      <c r="C128" s="9">
        <v>0.16413182135658899</v>
      </c>
      <c r="D128" s="9">
        <v>0.33506023804997637</v>
      </c>
      <c r="H128" s="9">
        <v>0</v>
      </c>
      <c r="I128" s="9">
        <v>0</v>
      </c>
      <c r="K128" s="9">
        <v>0</v>
      </c>
      <c r="L128" s="9">
        <v>0.14099999999999999</v>
      </c>
      <c r="M128" s="9">
        <v>0.32200000000000001</v>
      </c>
      <c r="N128" s="9">
        <v>3.0739999999999998</v>
      </c>
      <c r="O128" s="9">
        <v>15.855</v>
      </c>
      <c r="Q128" s="9">
        <v>2.7E-2</v>
      </c>
      <c r="R128" s="9">
        <v>42.747</v>
      </c>
      <c r="S128" s="9">
        <v>0.114</v>
      </c>
      <c r="T128" s="9">
        <v>0.04</v>
      </c>
      <c r="U128" s="9">
        <v>35.808999999999997</v>
      </c>
      <c r="V128" s="9">
        <v>1.8413689500000001</v>
      </c>
      <c r="X128" s="9">
        <v>0</v>
      </c>
      <c r="Y128" s="9">
        <v>99.970368949999994</v>
      </c>
      <c r="AB128" s="9">
        <v>0</v>
      </c>
      <c r="AC128" s="9">
        <v>0</v>
      </c>
      <c r="AD128" s="9">
        <v>0</v>
      </c>
      <c r="AE128" s="9">
        <v>0</v>
      </c>
      <c r="AF128" s="9">
        <v>8.1206996100066254E-3</v>
      </c>
      <c r="AG128" s="9">
        <v>1.6011617145222236E-2</v>
      </c>
      <c r="AH128" s="9">
        <v>0.17209509512362597</v>
      </c>
      <c r="AI128" s="9">
        <v>0.87642245437542077</v>
      </c>
      <c r="AJ128" s="9">
        <v>0</v>
      </c>
      <c r="AK128" s="9">
        <v>0</v>
      </c>
      <c r="AL128" s="9">
        <v>8.7018754464886249E-4</v>
      </c>
      <c r="AM128" s="9">
        <v>1.2773352142884469</v>
      </c>
      <c r="AN128" s="9">
        <v>3.004044841971035E-3</v>
      </c>
      <c r="AO128" s="9">
        <v>9.820487608631738E-4</v>
      </c>
      <c r="AP128" s="9">
        <v>0.6436436282799276</v>
      </c>
      <c r="AQ128" s="9">
        <v>3.1542491233054963E-2</v>
      </c>
      <c r="AR128" s="9">
        <v>0</v>
      </c>
      <c r="AS128" s="9">
        <v>0</v>
      </c>
      <c r="AU128" s="9">
        <v>3.0300274812031884</v>
      </c>
    </row>
    <row r="129" spans="1:47" x14ac:dyDescent="0.25">
      <c r="A129" s="8" t="s">
        <v>650</v>
      </c>
      <c r="B129" s="9" t="s">
        <v>780</v>
      </c>
      <c r="C129" s="9">
        <v>5.9984057756655079E-2</v>
      </c>
      <c r="D129" s="9">
        <v>0.4460759104502155</v>
      </c>
      <c r="H129" s="9">
        <v>0</v>
      </c>
      <c r="I129" s="9">
        <v>0</v>
      </c>
      <c r="K129" s="9">
        <v>9.4249999999999994E-3</v>
      </c>
      <c r="L129" s="9">
        <v>0.17399999999999999</v>
      </c>
      <c r="M129" s="9">
        <v>0.377</v>
      </c>
      <c r="N129" s="9">
        <v>1.0580000000000001</v>
      </c>
      <c r="O129" s="9">
        <v>16.792000000000002</v>
      </c>
      <c r="Q129" s="9">
        <v>0.48</v>
      </c>
      <c r="R129" s="9">
        <v>34.731999999999999</v>
      </c>
      <c r="S129" s="9">
        <v>0.21</v>
      </c>
      <c r="T129" s="9">
        <v>0</v>
      </c>
      <c r="U129" s="9">
        <v>46.497999999999998</v>
      </c>
      <c r="V129" s="9">
        <v>0</v>
      </c>
      <c r="X129" s="9">
        <v>0</v>
      </c>
      <c r="Y129" s="9">
        <v>100.33042499999999</v>
      </c>
      <c r="AB129" s="9">
        <v>0</v>
      </c>
      <c r="AC129" s="9">
        <v>0</v>
      </c>
      <c r="AD129" s="9">
        <v>0</v>
      </c>
      <c r="AE129" s="9">
        <v>6.94480224948579E-4</v>
      </c>
      <c r="AF129" s="9">
        <v>1.0426770258631755E-2</v>
      </c>
      <c r="AG129" s="9">
        <v>1.95050423918781E-2</v>
      </c>
      <c r="AH129" s="9">
        <v>6.1627779516512007E-2</v>
      </c>
      <c r="AI129" s="9">
        <v>0.96577486414132829</v>
      </c>
      <c r="AJ129" s="9">
        <v>0</v>
      </c>
      <c r="AK129" s="9">
        <v>0</v>
      </c>
      <c r="AL129" s="9">
        <v>1.6095947946605849E-2</v>
      </c>
      <c r="AM129" s="9">
        <v>1.0798296776333514</v>
      </c>
      <c r="AN129" s="9">
        <v>5.7576740800989899E-3</v>
      </c>
      <c r="AO129" s="9">
        <v>0</v>
      </c>
      <c r="AP129" s="9">
        <v>0.86958847912348791</v>
      </c>
      <c r="AQ129" s="9">
        <v>0</v>
      </c>
      <c r="AR129" s="9">
        <v>0</v>
      </c>
      <c r="AS129" s="9">
        <v>0</v>
      </c>
      <c r="AU129" s="9">
        <v>3.0293007153168428</v>
      </c>
    </row>
    <row r="130" spans="1:47" x14ac:dyDescent="0.25">
      <c r="A130" s="8" t="s">
        <v>647</v>
      </c>
      <c r="B130" s="9" t="s">
        <v>781</v>
      </c>
      <c r="C130" s="9">
        <v>8.2579933169683345E-2</v>
      </c>
      <c r="D130" s="9">
        <v>0.37373511951507654</v>
      </c>
      <c r="H130" s="9">
        <v>0</v>
      </c>
      <c r="I130" s="9">
        <v>0</v>
      </c>
      <c r="K130" s="9">
        <v>1.0172499999999999E-2</v>
      </c>
      <c r="L130" s="9">
        <v>0.17</v>
      </c>
      <c r="M130" s="9">
        <v>0.73299999999999998</v>
      </c>
      <c r="N130" s="9">
        <v>1.4830000000000001</v>
      </c>
      <c r="O130" s="9">
        <v>16.686</v>
      </c>
      <c r="Q130" s="9">
        <v>1.222</v>
      </c>
      <c r="R130" s="9">
        <v>39.957999999999998</v>
      </c>
      <c r="S130" s="9">
        <v>0.377</v>
      </c>
      <c r="T130" s="9">
        <v>7.2999999999999995E-2</v>
      </c>
      <c r="U130" s="9">
        <v>39.642000000000003</v>
      </c>
      <c r="V130" s="9">
        <v>0</v>
      </c>
      <c r="X130" s="9">
        <v>0</v>
      </c>
      <c r="Y130" s="9">
        <v>100.3541725</v>
      </c>
      <c r="AB130" s="9">
        <v>0</v>
      </c>
      <c r="AC130" s="9">
        <v>0</v>
      </c>
      <c r="AD130" s="9">
        <v>0</v>
      </c>
      <c r="AE130" s="9">
        <v>7.2486311181459801E-4</v>
      </c>
      <c r="AF130" s="9">
        <v>9.8514294873247015E-3</v>
      </c>
      <c r="AG130" s="9">
        <v>3.6674085958014843E-2</v>
      </c>
      <c r="AH130" s="9">
        <v>8.3537558654146721E-2</v>
      </c>
      <c r="AI130" s="9">
        <v>0.92805878742784476</v>
      </c>
      <c r="AJ130" s="9">
        <v>0</v>
      </c>
      <c r="AK130" s="9">
        <v>0</v>
      </c>
      <c r="AL130" s="9">
        <v>3.9627466090886639E-2</v>
      </c>
      <c r="AM130" s="9">
        <v>1.2013760921790559</v>
      </c>
      <c r="AN130" s="9">
        <v>9.9958310846281814E-3</v>
      </c>
      <c r="AO130" s="9">
        <v>1.8033163458322085E-3</v>
      </c>
      <c r="AP130" s="9">
        <v>0.71694334359837064</v>
      </c>
      <c r="AQ130" s="9">
        <v>0</v>
      </c>
      <c r="AR130" s="9">
        <v>0</v>
      </c>
      <c r="AS130" s="9">
        <v>0</v>
      </c>
      <c r="AU130" s="9">
        <v>3.0285927739379197</v>
      </c>
    </row>
    <row r="131" spans="1:47" x14ac:dyDescent="0.25">
      <c r="A131" s="8" t="s">
        <v>740</v>
      </c>
      <c r="B131" s="9" t="s">
        <v>782</v>
      </c>
      <c r="C131" s="9">
        <v>0.31042433026740729</v>
      </c>
      <c r="D131" s="9">
        <v>0.16932566662124007</v>
      </c>
      <c r="H131" s="9">
        <v>0</v>
      </c>
      <c r="I131" s="9">
        <v>0</v>
      </c>
      <c r="K131" s="9">
        <v>5.2138000000000002E-3</v>
      </c>
      <c r="M131" s="9">
        <v>0.27800000000000002</v>
      </c>
      <c r="N131" s="9">
        <v>6.1929999999999996</v>
      </c>
      <c r="O131" s="9">
        <v>13.933</v>
      </c>
      <c r="Q131" s="9">
        <v>0.17199999999999999</v>
      </c>
      <c r="R131" s="9">
        <v>59.561999999999998</v>
      </c>
      <c r="S131" s="9">
        <v>0.22900000000000001</v>
      </c>
      <c r="U131" s="9">
        <v>20.184000000000001</v>
      </c>
      <c r="V131" s="9">
        <v>0.38800000000000001</v>
      </c>
      <c r="Y131" s="9">
        <v>100.9442138</v>
      </c>
      <c r="AB131" s="9">
        <v>0</v>
      </c>
      <c r="AC131" s="9">
        <v>0</v>
      </c>
      <c r="AD131" s="9">
        <v>0</v>
      </c>
      <c r="AE131" s="9">
        <v>3.3851988421462965E-4</v>
      </c>
      <c r="AF131" s="9">
        <v>0</v>
      </c>
      <c r="AG131" s="9">
        <v>1.2673647836033032E-2</v>
      </c>
      <c r="AH131" s="9">
        <v>0.31786537534814829</v>
      </c>
      <c r="AI131" s="9">
        <v>0.70610518480198914</v>
      </c>
      <c r="AJ131" s="9">
        <v>0</v>
      </c>
      <c r="AK131" s="9">
        <v>0</v>
      </c>
      <c r="AL131" s="9">
        <v>5.0822387050708856E-3</v>
      </c>
      <c r="AM131" s="9">
        <v>1.6317214780879368</v>
      </c>
      <c r="AN131" s="9">
        <v>5.5324125269498167E-3</v>
      </c>
      <c r="AO131" s="9">
        <v>0</v>
      </c>
      <c r="AP131" s="9">
        <v>0.33261209106295442</v>
      </c>
      <c r="AQ131" s="9">
        <v>6.0934663174374692E-3</v>
      </c>
      <c r="AR131" s="9">
        <v>0</v>
      </c>
      <c r="AS131" s="9">
        <v>0</v>
      </c>
      <c r="AU131" s="9">
        <v>3.0180244145707351</v>
      </c>
    </row>
    <row r="132" spans="1:47" x14ac:dyDescent="0.25">
      <c r="A132" s="8" t="s">
        <v>740</v>
      </c>
      <c r="B132" s="9" t="s">
        <v>783</v>
      </c>
      <c r="C132" s="9">
        <v>0.11572717636830397</v>
      </c>
      <c r="D132" s="9">
        <v>0.2128644151719884</v>
      </c>
      <c r="H132" s="9">
        <v>0</v>
      </c>
      <c r="I132" s="9">
        <v>3.0000000000000001E-3</v>
      </c>
      <c r="K132" s="9">
        <v>1.46756E-2</v>
      </c>
      <c r="M132" s="9">
        <v>0.32</v>
      </c>
      <c r="N132" s="9">
        <v>2.1469999999999998</v>
      </c>
      <c r="O132" s="9">
        <v>16.614999999999998</v>
      </c>
      <c r="Q132" s="9">
        <v>0.20200000000000001</v>
      </c>
      <c r="R132" s="9">
        <v>53.651000000000003</v>
      </c>
      <c r="S132" s="9">
        <v>0.29799999999999999</v>
      </c>
      <c r="U132" s="9">
        <v>24.12</v>
      </c>
      <c r="V132" s="9">
        <v>0.34300000000000003</v>
      </c>
      <c r="Y132" s="9">
        <v>97.713675600000016</v>
      </c>
      <c r="AB132" s="9">
        <v>0</v>
      </c>
      <c r="AC132" s="9">
        <v>2.257974745415376E-4</v>
      </c>
      <c r="AD132" s="9">
        <v>0</v>
      </c>
      <c r="AE132" s="9">
        <v>1.0041788918369009E-3</v>
      </c>
      <c r="AF132" s="9">
        <v>0</v>
      </c>
      <c r="AG132" s="9">
        <v>1.5374189283745277E-2</v>
      </c>
      <c r="AH132" s="9">
        <v>0.11613405595374623</v>
      </c>
      <c r="AI132" s="9">
        <v>0.88738179570885167</v>
      </c>
      <c r="AJ132" s="9">
        <v>0</v>
      </c>
      <c r="AK132" s="9">
        <v>0</v>
      </c>
      <c r="AL132" s="9">
        <v>6.2901845567679068E-3</v>
      </c>
      <c r="AM132" s="9">
        <v>1.5489592238949961</v>
      </c>
      <c r="AN132" s="9">
        <v>7.5871862263585371E-3</v>
      </c>
      <c r="AO132" s="9">
        <v>0</v>
      </c>
      <c r="AP132" s="9">
        <v>0.41888374210868451</v>
      </c>
      <c r="AQ132" s="9">
        <v>5.6769126969359188E-3</v>
      </c>
      <c r="AR132" s="9">
        <v>0</v>
      </c>
      <c r="AS132" s="9">
        <v>0</v>
      </c>
      <c r="AU132" s="9">
        <v>3.0075172667964645</v>
      </c>
    </row>
    <row r="133" spans="1:47" x14ac:dyDescent="0.25">
      <c r="A133" s="8" t="s">
        <v>740</v>
      </c>
      <c r="B133" s="9" t="s">
        <v>784</v>
      </c>
      <c r="C133" s="9">
        <v>0.24787077705799909</v>
      </c>
      <c r="D133" s="9">
        <v>0.23634777886235778</v>
      </c>
      <c r="H133" s="9">
        <v>0</v>
      </c>
      <c r="I133" s="9">
        <v>1.6E-2</v>
      </c>
      <c r="K133" s="9">
        <v>5.9642000000000002E-3</v>
      </c>
      <c r="M133" s="9">
        <v>0.317</v>
      </c>
      <c r="N133" s="9">
        <v>4.7569999999999997</v>
      </c>
      <c r="O133" s="9">
        <v>14.619</v>
      </c>
      <c r="Q133" s="9">
        <v>0.309</v>
      </c>
      <c r="R133" s="9">
        <v>53.031999999999996</v>
      </c>
      <c r="S133" s="9">
        <v>0.26100000000000001</v>
      </c>
      <c r="U133" s="9">
        <v>27.286000000000001</v>
      </c>
      <c r="V133" s="9">
        <v>0.32600000000000001</v>
      </c>
      <c r="Y133" s="9">
        <v>100.9289642</v>
      </c>
      <c r="AB133" s="9">
        <v>0</v>
      </c>
      <c r="AC133" s="9">
        <v>1.1783542979049515E-3</v>
      </c>
      <c r="AD133" s="9">
        <v>0</v>
      </c>
      <c r="AE133" s="9">
        <v>3.9932408253358066E-4</v>
      </c>
      <c r="AF133" s="9">
        <v>0</v>
      </c>
      <c r="AG133" s="9">
        <v>1.4902515755667608E-2</v>
      </c>
      <c r="AH133" s="9">
        <v>0.25177858180996127</v>
      </c>
      <c r="AI133" s="9">
        <v>0.76398691018689391</v>
      </c>
      <c r="AJ133" s="9">
        <v>0</v>
      </c>
      <c r="AK133" s="9">
        <v>0</v>
      </c>
      <c r="AL133" s="9">
        <v>9.4151789757283538E-3</v>
      </c>
      <c r="AM133" s="9">
        <v>1.4981601882669044</v>
      </c>
      <c r="AN133" s="9">
        <v>6.5022411046911028E-3</v>
      </c>
      <c r="AO133" s="9">
        <v>0</v>
      </c>
      <c r="AP133" s="9">
        <v>0.4636755097096395</v>
      </c>
      <c r="AQ133" s="9">
        <v>5.2795119534062704E-3</v>
      </c>
      <c r="AR133" s="9">
        <v>0</v>
      </c>
      <c r="AS133" s="9">
        <v>0</v>
      </c>
      <c r="AU133" s="9">
        <v>3.015278316143331</v>
      </c>
    </row>
    <row r="134" spans="1:47" x14ac:dyDescent="0.25">
      <c r="A134" s="8" t="s">
        <v>740</v>
      </c>
      <c r="B134" s="9" t="s">
        <v>785</v>
      </c>
      <c r="C134" s="9">
        <v>0.34727963978014192</v>
      </c>
      <c r="D134" s="9">
        <v>0.26356639481521921</v>
      </c>
      <c r="H134" s="9">
        <v>0</v>
      </c>
      <c r="I134" s="9">
        <v>0</v>
      </c>
      <c r="K134" s="9">
        <v>5.7146000000000002E-3</v>
      </c>
      <c r="M134" s="9">
        <v>0.33700000000000002</v>
      </c>
      <c r="N134" s="9">
        <v>6.5839999999999996</v>
      </c>
      <c r="O134" s="9">
        <v>12.532999999999999</v>
      </c>
      <c r="Q134" s="9">
        <v>0.28799999999999998</v>
      </c>
      <c r="R134" s="9">
        <v>49.363</v>
      </c>
      <c r="S134" s="9">
        <v>0.29299999999999998</v>
      </c>
      <c r="U134" s="9">
        <v>29.37</v>
      </c>
      <c r="V134" s="9">
        <v>0.38900000000000001</v>
      </c>
      <c r="Y134" s="9">
        <v>99.162714600000001</v>
      </c>
      <c r="AB134" s="9">
        <v>0</v>
      </c>
      <c r="AC134" s="9">
        <v>0</v>
      </c>
      <c r="AD134" s="9">
        <v>0</v>
      </c>
      <c r="AE134" s="9">
        <v>3.9440741800244548E-4</v>
      </c>
      <c r="AF134" s="9">
        <v>0</v>
      </c>
      <c r="AG134" s="9">
        <v>1.6331127216053332E-2</v>
      </c>
      <c r="AH134" s="9">
        <v>0.35922072688403611</v>
      </c>
      <c r="AI134" s="9">
        <v>0.67516391804203535</v>
      </c>
      <c r="AJ134" s="9">
        <v>0</v>
      </c>
      <c r="AK134" s="9">
        <v>0</v>
      </c>
      <c r="AL134" s="9">
        <v>9.0458320881340974E-3</v>
      </c>
      <c r="AM134" s="9">
        <v>1.4374995763598779</v>
      </c>
      <c r="AN134" s="9">
        <v>7.5244734787594577E-3</v>
      </c>
      <c r="AO134" s="9">
        <v>0</v>
      </c>
      <c r="AP134" s="9">
        <v>0.51447486673902232</v>
      </c>
      <c r="AQ134" s="9">
        <v>6.4939914475939395E-3</v>
      </c>
      <c r="AR134" s="9">
        <v>0</v>
      </c>
      <c r="AS134" s="9">
        <v>0</v>
      </c>
      <c r="AU134" s="9">
        <v>3.0261489196735147</v>
      </c>
    </row>
    <row r="135" spans="1:47" x14ac:dyDescent="0.25">
      <c r="A135" s="8" t="s">
        <v>740</v>
      </c>
      <c r="B135" s="9" t="s">
        <v>786</v>
      </c>
      <c r="C135" s="9">
        <v>0.40576824192474503</v>
      </c>
      <c r="D135" s="9">
        <v>0.57746298882038782</v>
      </c>
      <c r="H135" s="9">
        <v>0</v>
      </c>
      <c r="I135" s="9">
        <v>0</v>
      </c>
      <c r="K135" s="9">
        <v>7.0889800000000003E-2</v>
      </c>
      <c r="M135" s="9">
        <v>2.706</v>
      </c>
      <c r="N135" s="9">
        <v>6.72</v>
      </c>
      <c r="O135" s="9">
        <v>9.9670000000000005</v>
      </c>
      <c r="Q135" s="9">
        <v>0.20100000000000001</v>
      </c>
      <c r="R135" s="9">
        <v>24.233000000000001</v>
      </c>
      <c r="S135" s="9">
        <v>1.8089999999999999</v>
      </c>
      <c r="U135" s="9">
        <v>55.057000000000002</v>
      </c>
      <c r="V135" s="9">
        <v>0.44500000000000001</v>
      </c>
      <c r="Y135" s="9">
        <v>101.20888979999999</v>
      </c>
      <c r="AB135" s="9">
        <v>0</v>
      </c>
      <c r="AC135" s="9">
        <v>0</v>
      </c>
      <c r="AD135" s="9">
        <v>0</v>
      </c>
      <c r="AE135" s="9">
        <v>5.3629036675039666E-3</v>
      </c>
      <c r="AF135" s="9">
        <v>0</v>
      </c>
      <c r="AG135" s="9">
        <v>0.14373782217282183</v>
      </c>
      <c r="AH135" s="9">
        <v>0.40188134337134918</v>
      </c>
      <c r="AI135" s="9">
        <v>0.58853954680241483</v>
      </c>
      <c r="AJ135" s="9">
        <v>0</v>
      </c>
      <c r="AK135" s="9">
        <v>0</v>
      </c>
      <c r="AL135" s="9">
        <v>6.920047870313072E-3</v>
      </c>
      <c r="AM135" s="9">
        <v>0.77351790157958866</v>
      </c>
      <c r="AN135" s="9">
        <v>5.0921837825170943E-2</v>
      </c>
      <c r="AO135" s="9">
        <v>0</v>
      </c>
      <c r="AP135" s="9">
        <v>1.0571333339657427</v>
      </c>
      <c r="AQ135" s="9">
        <v>8.1429005195971498E-3</v>
      </c>
      <c r="AR135" s="9">
        <v>0</v>
      </c>
      <c r="AS135" s="9">
        <v>0</v>
      </c>
      <c r="AU135" s="9">
        <v>3.0361576377745023</v>
      </c>
    </row>
    <row r="136" spans="1:47" x14ac:dyDescent="0.25">
      <c r="A136" s="8" t="s">
        <v>740</v>
      </c>
      <c r="B136" s="9" t="s">
        <v>787</v>
      </c>
      <c r="C136" s="9">
        <v>6.6367549562712611E-2</v>
      </c>
      <c r="D136" s="9">
        <v>0.24220356293495171</v>
      </c>
      <c r="H136" s="9">
        <v>0</v>
      </c>
      <c r="I136" s="9">
        <v>1E-3</v>
      </c>
      <c r="K136" s="9">
        <v>-9.0479999999999998E-4</v>
      </c>
      <c r="M136" s="9">
        <v>0.252</v>
      </c>
      <c r="N136" s="9">
        <v>1.2809999999999999</v>
      </c>
      <c r="O136" s="9">
        <v>18.251000000000001</v>
      </c>
      <c r="Q136" s="9">
        <v>0.19700000000000001</v>
      </c>
      <c r="R136" s="9">
        <v>52.119</v>
      </c>
      <c r="S136" s="9">
        <v>0.11600000000000001</v>
      </c>
      <c r="U136" s="9">
        <v>27.693000000000001</v>
      </c>
      <c r="V136" s="9">
        <v>0.19800000000000001</v>
      </c>
      <c r="Y136" s="9">
        <v>100.10709519999999</v>
      </c>
      <c r="AB136" s="9">
        <v>0</v>
      </c>
      <c r="AC136" s="9">
        <v>7.4514712124650425E-5</v>
      </c>
      <c r="AD136" s="9">
        <v>0</v>
      </c>
      <c r="AE136" s="9">
        <v>-6.1293160602319622E-5</v>
      </c>
      <c r="AF136" s="9">
        <v>0</v>
      </c>
      <c r="AG136" s="9">
        <v>1.1986350931866403E-2</v>
      </c>
      <c r="AH136" s="9">
        <v>6.8599489171421391E-2</v>
      </c>
      <c r="AI136" s="9">
        <v>0.9650304945090783</v>
      </c>
      <c r="AJ136" s="9">
        <v>0</v>
      </c>
      <c r="AK136" s="9">
        <v>0</v>
      </c>
      <c r="AL136" s="9">
        <v>6.0732680170122724E-3</v>
      </c>
      <c r="AM136" s="9">
        <v>1.4897124278222769</v>
      </c>
      <c r="AN136" s="9">
        <v>2.923927982188948E-3</v>
      </c>
      <c r="AO136" s="9">
        <v>0</v>
      </c>
      <c r="AP136" s="9">
        <v>0.47613533149412363</v>
      </c>
      <c r="AQ136" s="9">
        <v>3.2443484195926338E-3</v>
      </c>
      <c r="AR136" s="9">
        <v>0</v>
      </c>
      <c r="AS136" s="9">
        <v>0</v>
      </c>
      <c r="AU136" s="9">
        <v>3.0237188598990827</v>
      </c>
    </row>
    <row r="137" spans="1:47" x14ac:dyDescent="0.25">
      <c r="A137" s="8" t="s">
        <v>740</v>
      </c>
      <c r="B137" s="9" t="s">
        <v>788</v>
      </c>
      <c r="C137" s="9">
        <v>0.32957788966505591</v>
      </c>
      <c r="D137" s="9">
        <v>0.25181469117194982</v>
      </c>
      <c r="H137" s="9">
        <v>0</v>
      </c>
      <c r="I137" s="9">
        <v>0</v>
      </c>
      <c r="K137" s="9">
        <v>2.6463400000000002E-2</v>
      </c>
      <c r="M137" s="9">
        <v>0.3</v>
      </c>
      <c r="N137" s="9">
        <v>6.3630000000000004</v>
      </c>
      <c r="O137" s="9">
        <v>13.109</v>
      </c>
      <c r="Q137" s="9">
        <v>5.0000000000000001E-3</v>
      </c>
      <c r="R137" s="9">
        <v>51.223999999999997</v>
      </c>
      <c r="S137" s="9">
        <v>0.19700000000000001</v>
      </c>
      <c r="U137" s="9">
        <v>28.661000000000001</v>
      </c>
      <c r="V137" s="9">
        <v>0.32400000000000001</v>
      </c>
      <c r="Y137" s="9">
        <v>100.20946339999999</v>
      </c>
      <c r="AB137" s="9">
        <v>0</v>
      </c>
      <c r="AC137" s="9">
        <v>0</v>
      </c>
      <c r="AD137" s="9">
        <v>0</v>
      </c>
      <c r="AE137" s="9">
        <v>1.7978841331071245E-3</v>
      </c>
      <c r="AF137" s="9">
        <v>0</v>
      </c>
      <c r="AG137" s="9">
        <v>1.4310813974582361E-2</v>
      </c>
      <c r="AH137" s="9">
        <v>0.34173566737241179</v>
      </c>
      <c r="AI137" s="9">
        <v>0.69515326871402183</v>
      </c>
      <c r="AJ137" s="9">
        <v>0</v>
      </c>
      <c r="AK137" s="9">
        <v>0</v>
      </c>
      <c r="AL137" s="9">
        <v>1.5459052041386277E-4</v>
      </c>
      <c r="AM137" s="9">
        <v>1.4683733342522609</v>
      </c>
      <c r="AN137" s="9">
        <v>4.9800252213992894E-3</v>
      </c>
      <c r="AO137" s="9">
        <v>0</v>
      </c>
      <c r="AP137" s="9">
        <v>0.49420641293938861</v>
      </c>
      <c r="AQ137" s="9">
        <v>5.3243174561814913E-3</v>
      </c>
      <c r="AR137" s="9">
        <v>0</v>
      </c>
      <c r="AS137" s="9">
        <v>0</v>
      </c>
      <c r="AU137" s="9">
        <v>3.0260363145837674</v>
      </c>
    </row>
    <row r="138" spans="1:47" x14ac:dyDescent="0.25">
      <c r="A138" s="8" t="s">
        <v>647</v>
      </c>
      <c r="B138" s="9" t="s">
        <v>789</v>
      </c>
      <c r="C138" s="9">
        <v>0.55640037215524374</v>
      </c>
      <c r="D138" s="9">
        <v>0.60561846022630561</v>
      </c>
      <c r="H138" s="9">
        <v>0</v>
      </c>
      <c r="I138" s="9">
        <v>0</v>
      </c>
      <c r="K138" s="9">
        <v>5.4211000000000002E-2</v>
      </c>
      <c r="M138" s="9">
        <v>1.756</v>
      </c>
      <c r="N138" s="9">
        <v>9.1150000000000002</v>
      </c>
      <c r="O138" s="9">
        <v>7.36</v>
      </c>
      <c r="Q138" s="9">
        <v>0.30099999999999999</v>
      </c>
      <c r="R138" s="9">
        <v>22.745000000000001</v>
      </c>
      <c r="S138" s="9">
        <v>1.2549999999999999</v>
      </c>
      <c r="U138" s="9">
        <v>58.064999999999998</v>
      </c>
      <c r="V138" s="9">
        <v>0.23100000000000001</v>
      </c>
      <c r="Y138" s="9">
        <v>100.88221099999998</v>
      </c>
      <c r="AB138" s="9">
        <v>0</v>
      </c>
      <c r="AC138" s="9">
        <v>0</v>
      </c>
      <c r="AD138" s="9">
        <v>0</v>
      </c>
      <c r="AE138" s="9">
        <v>4.1871785011453524E-3</v>
      </c>
      <c r="AF138" s="9">
        <v>0</v>
      </c>
      <c r="AG138" s="9">
        <v>9.523258911802171E-2</v>
      </c>
      <c r="AH138" s="9">
        <v>0.55654855220122623</v>
      </c>
      <c r="AI138" s="9">
        <v>0.44371776689810949</v>
      </c>
      <c r="AJ138" s="9">
        <v>0</v>
      </c>
      <c r="AK138" s="9">
        <v>0</v>
      </c>
      <c r="AL138" s="9">
        <v>1.0580284576133652E-2</v>
      </c>
      <c r="AM138" s="9">
        <v>0.7412538123297524</v>
      </c>
      <c r="AN138" s="9">
        <v>3.6068413544600178E-2</v>
      </c>
      <c r="AO138" s="9">
        <v>0</v>
      </c>
      <c r="AP138" s="9">
        <v>1.1382809467137405</v>
      </c>
      <c r="AQ138" s="9">
        <v>4.3156767710917461E-3</v>
      </c>
      <c r="AR138" s="9">
        <v>0</v>
      </c>
      <c r="AS138" s="9">
        <v>0</v>
      </c>
      <c r="AU138" s="9">
        <v>3.0301852206538209</v>
      </c>
    </row>
    <row r="139" spans="1:47" x14ac:dyDescent="0.25">
      <c r="A139" s="8" t="s">
        <v>740</v>
      </c>
      <c r="B139" s="9" t="s">
        <v>790</v>
      </c>
      <c r="C139" s="9">
        <v>0.3552482811315007</v>
      </c>
      <c r="D139" s="9">
        <v>0.50271866616663807</v>
      </c>
      <c r="H139" s="9">
        <v>0</v>
      </c>
      <c r="I139" s="9">
        <v>0</v>
      </c>
      <c r="K139" s="9">
        <v>6.9251999999999994E-3</v>
      </c>
      <c r="M139" s="9">
        <v>0.24099999999999999</v>
      </c>
      <c r="N139" s="9">
        <v>6.141</v>
      </c>
      <c r="O139" s="9">
        <v>11.288</v>
      </c>
      <c r="Q139" s="9">
        <v>0.19900000000000001</v>
      </c>
      <c r="R139" s="9">
        <v>30.393000000000001</v>
      </c>
      <c r="S139" s="9">
        <v>0.26600000000000001</v>
      </c>
      <c r="U139" s="9">
        <v>51.079000000000001</v>
      </c>
      <c r="V139" s="9">
        <v>0.26600000000000001</v>
      </c>
      <c r="Y139" s="9">
        <v>99.879925200000002</v>
      </c>
      <c r="AB139" s="9">
        <v>0</v>
      </c>
      <c r="AC139" s="9">
        <v>0</v>
      </c>
      <c r="AD139" s="9">
        <v>0</v>
      </c>
      <c r="AE139" s="9">
        <v>5.2561279444068246E-4</v>
      </c>
      <c r="AF139" s="9">
        <v>0</v>
      </c>
      <c r="AG139" s="9">
        <v>1.2843330952819618E-2</v>
      </c>
      <c r="AH139" s="9">
        <v>0.36845549068125605</v>
      </c>
      <c r="AI139" s="9">
        <v>0.6687219152380327</v>
      </c>
      <c r="AJ139" s="9">
        <v>0</v>
      </c>
      <c r="AK139" s="9">
        <v>0</v>
      </c>
      <c r="AL139" s="9">
        <v>6.8735877415263234E-3</v>
      </c>
      <c r="AM139" s="9">
        <v>0.97331657654080828</v>
      </c>
      <c r="AN139" s="9">
        <v>7.5121543432276321E-3</v>
      </c>
      <c r="AO139" s="9">
        <v>0</v>
      </c>
      <c r="AP139" s="9">
        <v>0.98395893395917944</v>
      </c>
      <c r="AQ139" s="9">
        <v>4.8833529870514186E-3</v>
      </c>
      <c r="AR139" s="9">
        <v>0</v>
      </c>
      <c r="AS139" s="9">
        <v>0</v>
      </c>
      <c r="AU139" s="9">
        <v>3.027090955238342</v>
      </c>
    </row>
    <row r="140" spans="1:47" x14ac:dyDescent="0.25">
      <c r="A140" s="8" t="s">
        <v>740</v>
      </c>
      <c r="B140" s="9" t="s">
        <v>791</v>
      </c>
      <c r="C140" s="9">
        <v>0.58919387261257627</v>
      </c>
      <c r="D140" s="9">
        <v>0.56933501954276577</v>
      </c>
      <c r="H140" s="9">
        <v>0</v>
      </c>
      <c r="I140" s="9">
        <v>0</v>
      </c>
      <c r="K140" s="9">
        <v>-1.6457999999999998E-3</v>
      </c>
      <c r="M140" s="9">
        <v>0.29499999999999998</v>
      </c>
      <c r="N140" s="9">
        <v>10.164999999999999</v>
      </c>
      <c r="O140" s="9">
        <v>7.1779999999999999</v>
      </c>
      <c r="Q140" s="9">
        <v>8.3000000000000004E-2</v>
      </c>
      <c r="R140" s="9">
        <v>25.812999999999999</v>
      </c>
      <c r="S140" s="9">
        <v>0.21099999999999999</v>
      </c>
      <c r="U140" s="9">
        <v>56.73</v>
      </c>
      <c r="V140" s="9">
        <v>0.121</v>
      </c>
      <c r="Y140" s="9">
        <v>100.59435419999998</v>
      </c>
      <c r="AB140" s="9">
        <v>0</v>
      </c>
      <c r="AC140" s="9">
        <v>0</v>
      </c>
      <c r="AD140" s="9">
        <v>0</v>
      </c>
      <c r="AE140" s="9">
        <v>-1.2725930446646369E-4</v>
      </c>
      <c r="AF140" s="9">
        <v>0</v>
      </c>
      <c r="AG140" s="9">
        <v>1.6016275351824177E-2</v>
      </c>
      <c r="AH140" s="9">
        <v>0.62134412699193275</v>
      </c>
      <c r="AI140" s="9">
        <v>0.43322238476895397</v>
      </c>
      <c r="AJ140" s="9">
        <v>0</v>
      </c>
      <c r="AK140" s="9">
        <v>0</v>
      </c>
      <c r="AL140" s="9">
        <v>2.9207028616561525E-3</v>
      </c>
      <c r="AM140" s="9">
        <v>0.84216640054736314</v>
      </c>
      <c r="AN140" s="9">
        <v>6.0707758853818074E-3</v>
      </c>
      <c r="AO140" s="9">
        <v>0</v>
      </c>
      <c r="AP140" s="9">
        <v>1.1133359940361032</v>
      </c>
      <c r="AQ140" s="9">
        <v>2.2630842957299755E-3</v>
      </c>
      <c r="AR140" s="9">
        <v>0</v>
      </c>
      <c r="AS140" s="9">
        <v>0</v>
      </c>
      <c r="AU140" s="9">
        <v>3.0372124854344786</v>
      </c>
    </row>
    <row r="141" spans="1:47" x14ac:dyDescent="0.25">
      <c r="A141" s="8" t="s">
        <v>652</v>
      </c>
      <c r="B141" s="9" t="s">
        <v>792</v>
      </c>
      <c r="C141" s="9">
        <v>0.38512337600689439</v>
      </c>
      <c r="D141" s="9">
        <v>0.53288970500674115</v>
      </c>
      <c r="H141" s="9">
        <v>0</v>
      </c>
      <c r="I141" s="9">
        <v>0</v>
      </c>
      <c r="K141" s="9">
        <v>7.5179999999999995E-3</v>
      </c>
      <c r="M141" s="9">
        <v>0.36199999999999999</v>
      </c>
      <c r="N141" s="9">
        <v>6.6890000000000001</v>
      </c>
      <c r="O141" s="9">
        <v>10.816000000000001</v>
      </c>
      <c r="Q141" s="9">
        <v>7.3999999999999996E-2</v>
      </c>
      <c r="R141" s="9">
        <v>28.274000000000001</v>
      </c>
      <c r="S141" s="9">
        <v>0.19</v>
      </c>
      <c r="U141" s="9">
        <v>53.622999999999998</v>
      </c>
      <c r="V141" s="9">
        <v>0.26500000000000001</v>
      </c>
      <c r="Y141" s="9">
        <v>100.300518</v>
      </c>
      <c r="AB141" s="9">
        <v>0</v>
      </c>
      <c r="AC141" s="9">
        <v>0</v>
      </c>
      <c r="AD141" s="9">
        <v>0</v>
      </c>
      <c r="AE141" s="9">
        <v>5.7465267293821214E-4</v>
      </c>
      <c r="AF141" s="9">
        <v>0</v>
      </c>
      <c r="AG141" s="9">
        <v>1.9428474586343315E-2</v>
      </c>
      <c r="AH141" s="9">
        <v>0.40418168781662556</v>
      </c>
      <c r="AI141" s="9">
        <v>0.64530456255678725</v>
      </c>
      <c r="AJ141" s="9">
        <v>0</v>
      </c>
      <c r="AK141" s="9">
        <v>0</v>
      </c>
      <c r="AL141" s="9">
        <v>2.5741368156729505E-3</v>
      </c>
      <c r="AM141" s="9">
        <v>0.91187919114980309</v>
      </c>
      <c r="AN141" s="9">
        <v>5.4038833850228304E-3</v>
      </c>
      <c r="AO141" s="9">
        <v>0</v>
      </c>
      <c r="AP141" s="9">
        <v>1.0402918505159839</v>
      </c>
      <c r="AQ141" s="9">
        <v>4.8995010717009834E-3</v>
      </c>
      <c r="AR141" s="9">
        <v>0</v>
      </c>
      <c r="AS141" s="9">
        <v>0</v>
      </c>
      <c r="AU141" s="9">
        <v>3.0345379405708779</v>
      </c>
    </row>
    <row r="142" spans="1:47" x14ac:dyDescent="0.25">
      <c r="A142" s="8" t="s">
        <v>652</v>
      </c>
      <c r="B142" s="9" t="s">
        <v>793</v>
      </c>
      <c r="C142" s="9">
        <v>0.36623219343137497</v>
      </c>
      <c r="D142" s="9">
        <v>0.49639992455963544</v>
      </c>
      <c r="H142" s="9">
        <v>0</v>
      </c>
      <c r="I142" s="9">
        <v>0</v>
      </c>
      <c r="K142" s="9">
        <v>-7.0199999999999993E-4</v>
      </c>
      <c r="M142" s="9">
        <v>0.17499999999999999</v>
      </c>
      <c r="N142" s="9">
        <v>6.4560000000000004</v>
      </c>
      <c r="O142" s="9">
        <v>11.315</v>
      </c>
      <c r="Q142" s="9">
        <v>7.3999999999999996E-2</v>
      </c>
      <c r="R142" s="9">
        <v>31.041</v>
      </c>
      <c r="S142" s="9">
        <v>0.09</v>
      </c>
      <c r="U142" s="9">
        <v>50.866</v>
      </c>
      <c r="V142" s="9">
        <v>0.29499999999999998</v>
      </c>
      <c r="Y142" s="9">
        <v>100.31129800000001</v>
      </c>
      <c r="AB142" s="9">
        <v>0</v>
      </c>
      <c r="AC142" s="9">
        <v>0</v>
      </c>
      <c r="AD142" s="9">
        <v>0</v>
      </c>
      <c r="AE142" s="9">
        <v>-5.2949609677488424E-5</v>
      </c>
      <c r="AF142" s="9">
        <v>0</v>
      </c>
      <c r="AG142" s="9">
        <v>9.2681002528191923E-3</v>
      </c>
      <c r="AH142" s="9">
        <v>0.38494749693128688</v>
      </c>
      <c r="AI142" s="9">
        <v>0.66615479236928177</v>
      </c>
      <c r="AJ142" s="9">
        <v>0</v>
      </c>
      <c r="AK142" s="9">
        <v>0</v>
      </c>
      <c r="AL142" s="9">
        <v>2.5401196089730573E-3</v>
      </c>
      <c r="AM142" s="9">
        <v>0.98788933431006587</v>
      </c>
      <c r="AN142" s="9">
        <v>2.5259073583510394E-3</v>
      </c>
      <c r="AO142" s="9">
        <v>0</v>
      </c>
      <c r="AP142" s="9">
        <v>0.9737651262184055</v>
      </c>
      <c r="AQ142" s="9">
        <v>5.3820848492150148E-3</v>
      </c>
      <c r="AR142" s="9">
        <v>0</v>
      </c>
      <c r="AS142" s="9">
        <v>0</v>
      </c>
      <c r="AU142" s="9">
        <v>3.0324200122887208</v>
      </c>
    </row>
    <row r="143" spans="1:47" x14ac:dyDescent="0.25">
      <c r="A143" s="8" t="s">
        <v>652</v>
      </c>
      <c r="B143" s="9" t="s">
        <v>794</v>
      </c>
      <c r="C143" s="9">
        <v>0.44635948914529783</v>
      </c>
      <c r="D143" s="9">
        <v>0.52569776010985003</v>
      </c>
      <c r="H143" s="9">
        <v>0</v>
      </c>
      <c r="I143" s="9">
        <v>0</v>
      </c>
      <c r="K143" s="9">
        <v>3.2278000000000003E-3</v>
      </c>
      <c r="M143" s="9">
        <v>0.219</v>
      </c>
      <c r="N143" s="9">
        <v>7.6150000000000002</v>
      </c>
      <c r="O143" s="9">
        <v>9.5660000000000007</v>
      </c>
      <c r="Q143" s="9">
        <v>0.22</v>
      </c>
      <c r="R143" s="9">
        <v>29.012</v>
      </c>
      <c r="S143" s="9">
        <v>9.9000000000000005E-2</v>
      </c>
      <c r="U143" s="9">
        <v>53.457000000000001</v>
      </c>
      <c r="V143" s="9">
        <v>0.16500000000000001</v>
      </c>
      <c r="Y143" s="9">
        <v>100.3562278</v>
      </c>
      <c r="AB143" s="9">
        <v>0</v>
      </c>
      <c r="AC143" s="9">
        <v>0</v>
      </c>
      <c r="AD143" s="9">
        <v>0</v>
      </c>
      <c r="AE143" s="9">
        <v>2.4604291493104984E-4</v>
      </c>
      <c r="AF143" s="9">
        <v>0</v>
      </c>
      <c r="AG143" s="9">
        <v>1.1721289281920563E-2</v>
      </c>
      <c r="AH143" s="9">
        <v>0.45886663594793448</v>
      </c>
      <c r="AI143" s="9">
        <v>0.56915370887902494</v>
      </c>
      <c r="AJ143" s="9">
        <v>0</v>
      </c>
      <c r="AK143" s="9">
        <v>0</v>
      </c>
      <c r="AL143" s="9">
        <v>7.6317427651910724E-3</v>
      </c>
      <c r="AM143" s="9">
        <v>0.93310143438812265</v>
      </c>
      <c r="AN143" s="9">
        <v>2.807945658003806E-3</v>
      </c>
      <c r="AO143" s="9">
        <v>0</v>
      </c>
      <c r="AP143" s="9">
        <v>1.0342125605958188</v>
      </c>
      <c r="AQ143" s="9">
        <v>3.0422231293416703E-3</v>
      </c>
      <c r="AR143" s="9">
        <v>0</v>
      </c>
      <c r="AS143" s="9">
        <v>0</v>
      </c>
      <c r="AU143" s="9">
        <v>3.0207835835602892</v>
      </c>
    </row>
    <row r="144" spans="1:47" x14ac:dyDescent="0.25">
      <c r="A144" s="8" t="s">
        <v>650</v>
      </c>
      <c r="B144" s="9" t="s">
        <v>795</v>
      </c>
      <c r="C144" s="9">
        <v>0.39975649741756691</v>
      </c>
      <c r="D144" s="9">
        <v>0.53444744427748914</v>
      </c>
      <c r="H144" s="9">
        <v>0</v>
      </c>
      <c r="I144" s="9">
        <v>0</v>
      </c>
      <c r="K144" s="9">
        <v>-8.7359999999999998E-4</v>
      </c>
      <c r="M144" s="9">
        <v>0.16700000000000001</v>
      </c>
      <c r="N144" s="9">
        <v>6.9980000000000002</v>
      </c>
      <c r="O144" s="9">
        <v>10.641999999999999</v>
      </c>
      <c r="Q144" s="9">
        <v>3.2000000000000001E-2</v>
      </c>
      <c r="R144" s="9">
        <v>28.227</v>
      </c>
      <c r="S144" s="9">
        <v>0.112</v>
      </c>
      <c r="U144" s="9">
        <v>53.87</v>
      </c>
      <c r="V144" s="9">
        <v>0.30299999999999999</v>
      </c>
      <c r="Y144" s="9">
        <v>100.35012639999999</v>
      </c>
      <c r="AB144" s="9">
        <v>0</v>
      </c>
      <c r="AC144" s="9">
        <v>0</v>
      </c>
      <c r="AD144" s="9">
        <v>0</v>
      </c>
      <c r="AE144" s="9">
        <v>-6.6890598961493906E-5</v>
      </c>
      <c r="AF144" s="9">
        <v>0</v>
      </c>
      <c r="AG144" s="9">
        <v>8.9783380621672182E-3</v>
      </c>
      <c r="AH144" s="9">
        <v>0.42358319810879369</v>
      </c>
      <c r="AI144" s="9">
        <v>0.63601983735191214</v>
      </c>
      <c r="AJ144" s="9">
        <v>0</v>
      </c>
      <c r="AK144" s="9">
        <v>0</v>
      </c>
      <c r="AL144" s="9">
        <v>1.1150625608507274E-3</v>
      </c>
      <c r="AM144" s="9">
        <v>0.91193550477818308</v>
      </c>
      <c r="AN144" s="9">
        <v>3.1909480948105863E-3</v>
      </c>
      <c r="AO144" s="9">
        <v>0</v>
      </c>
      <c r="AP144" s="9">
        <v>1.0468884637916198</v>
      </c>
      <c r="AQ144" s="9">
        <v>5.6117454260299722E-3</v>
      </c>
      <c r="AR144" s="9">
        <v>0</v>
      </c>
      <c r="AS144" s="9">
        <v>0</v>
      </c>
      <c r="AU144" s="9">
        <v>3.0372562075754055</v>
      </c>
    </row>
    <row r="145" spans="1:47" x14ac:dyDescent="0.25">
      <c r="A145" s="8" t="s">
        <v>647</v>
      </c>
      <c r="B145" s="9" t="s">
        <v>796</v>
      </c>
      <c r="C145" s="9">
        <v>0.57690910720050725</v>
      </c>
      <c r="D145" s="9">
        <v>0.60413395635325962</v>
      </c>
      <c r="H145" s="9">
        <v>0</v>
      </c>
      <c r="I145" s="9">
        <v>0</v>
      </c>
      <c r="K145" s="9">
        <v>6.8162000000000006E-3</v>
      </c>
      <c r="M145" s="9">
        <v>1.647</v>
      </c>
      <c r="N145" s="9">
        <v>9.4849999999999994</v>
      </c>
      <c r="O145" s="9">
        <v>7.0449999999999999</v>
      </c>
      <c r="Q145" s="9">
        <v>0.247</v>
      </c>
      <c r="R145" s="9">
        <v>22.908000000000001</v>
      </c>
      <c r="S145" s="9">
        <v>0.92100000000000004</v>
      </c>
      <c r="U145" s="9">
        <v>58.119</v>
      </c>
      <c r="V145" s="9">
        <v>0.28799999999999998</v>
      </c>
      <c r="Y145" s="9">
        <v>100.66681619999999</v>
      </c>
      <c r="AB145" s="9">
        <v>0</v>
      </c>
      <c r="AC145" s="9">
        <v>0</v>
      </c>
      <c r="AD145" s="9">
        <v>0</v>
      </c>
      <c r="AE145" s="9">
        <v>5.278594348346404E-4</v>
      </c>
      <c r="AF145" s="9">
        <v>0</v>
      </c>
      <c r="AG145" s="9">
        <v>8.9556391451414807E-2</v>
      </c>
      <c r="AH145" s="9">
        <v>0.58066496888631558</v>
      </c>
      <c r="AI145" s="9">
        <v>0.42584534901113263</v>
      </c>
      <c r="AJ145" s="9">
        <v>0</v>
      </c>
      <c r="AK145" s="9">
        <v>0</v>
      </c>
      <c r="AL145" s="9">
        <v>8.7050187972922601E-3</v>
      </c>
      <c r="AM145" s="9">
        <v>0.74853149764777605</v>
      </c>
      <c r="AN145" s="9">
        <v>2.6539018147833587E-2</v>
      </c>
      <c r="AO145" s="9">
        <v>0</v>
      </c>
      <c r="AP145" s="9">
        <v>1.1423391886891008</v>
      </c>
      <c r="AQ145" s="9">
        <v>5.394750010814563E-3</v>
      </c>
      <c r="AR145" s="9">
        <v>0</v>
      </c>
      <c r="AS145" s="9">
        <v>0</v>
      </c>
      <c r="AU145" s="9">
        <v>3.0281040420765151</v>
      </c>
    </row>
    <row r="146" spans="1:47" x14ac:dyDescent="0.25">
      <c r="A146" s="8" t="s">
        <v>652</v>
      </c>
      <c r="B146" s="9" t="s">
        <v>797</v>
      </c>
      <c r="C146" s="9">
        <v>0.42743877839938271</v>
      </c>
      <c r="D146" s="9">
        <v>0.50539167664383255</v>
      </c>
      <c r="H146" s="9">
        <v>0</v>
      </c>
      <c r="I146" s="9">
        <v>0</v>
      </c>
      <c r="K146" s="9">
        <v>-5.4579999999999906E-4</v>
      </c>
      <c r="M146" s="9">
        <v>1.3029999999999999</v>
      </c>
      <c r="N146" s="9">
        <v>7.4219999999999997</v>
      </c>
      <c r="O146" s="9">
        <v>10.069000000000001</v>
      </c>
      <c r="Q146" s="9">
        <v>8.5999999999999993E-2</v>
      </c>
      <c r="R146" s="9">
        <v>29.942</v>
      </c>
      <c r="S146" s="9">
        <v>0.71099999999999997</v>
      </c>
      <c r="U146" s="9">
        <v>50.862000000000002</v>
      </c>
      <c r="V146" s="9">
        <v>0.39</v>
      </c>
      <c r="Y146" s="9">
        <v>100.7844542</v>
      </c>
      <c r="AB146" s="9">
        <v>0</v>
      </c>
      <c r="AC146" s="9">
        <v>0</v>
      </c>
      <c r="AD146" s="9">
        <v>0</v>
      </c>
      <c r="AE146" s="9">
        <v>-4.0780644709066589E-5</v>
      </c>
      <c r="AF146" s="9">
        <v>0</v>
      </c>
      <c r="AG146" s="9">
        <v>6.8358416683421769E-2</v>
      </c>
      <c r="AH146" s="9">
        <v>0.43838313031705095</v>
      </c>
      <c r="AI146" s="9">
        <v>0.58722135966079159</v>
      </c>
      <c r="AJ146" s="9">
        <v>0</v>
      </c>
      <c r="AK146" s="9">
        <v>0</v>
      </c>
      <c r="AL146" s="9">
        <v>2.924258788245471E-3</v>
      </c>
      <c r="AM146" s="9">
        <v>0.94394850713246892</v>
      </c>
      <c r="AN146" s="9">
        <v>1.976693865552304E-2</v>
      </c>
      <c r="AO146" s="9">
        <v>0</v>
      </c>
      <c r="AP146" s="9">
        <v>0.96452828664103885</v>
      </c>
      <c r="AQ146" s="9">
        <v>7.0483593262387857E-3</v>
      </c>
      <c r="AR146" s="9">
        <v>0</v>
      </c>
      <c r="AS146" s="9">
        <v>0</v>
      </c>
      <c r="AU146" s="9">
        <v>3.0321384765600707</v>
      </c>
    </row>
    <row r="147" spans="1:47" x14ac:dyDescent="0.25">
      <c r="A147" s="8" t="s">
        <v>740</v>
      </c>
      <c r="B147" s="9" t="s">
        <v>798</v>
      </c>
      <c r="C147" s="9">
        <v>0.4537104147161089</v>
      </c>
      <c r="D147" s="9">
        <v>0.27409043998561922</v>
      </c>
      <c r="H147" s="9">
        <v>0</v>
      </c>
      <c r="I147" s="9">
        <v>0</v>
      </c>
      <c r="K147" s="9">
        <v>-1.9811999999999998E-3</v>
      </c>
      <c r="M147" s="9">
        <v>0.32200000000000001</v>
      </c>
      <c r="N147" s="9">
        <v>8.4760000000000009</v>
      </c>
      <c r="O147" s="9">
        <v>10.336</v>
      </c>
      <c r="Q147" s="9">
        <v>0.29699999999999999</v>
      </c>
      <c r="R147" s="9">
        <v>47.921999999999997</v>
      </c>
      <c r="S147" s="9">
        <v>0.254</v>
      </c>
      <c r="U147" s="9">
        <v>30.081</v>
      </c>
      <c r="V147" s="9">
        <v>0.248</v>
      </c>
      <c r="Y147" s="9">
        <v>97.934018800000004</v>
      </c>
      <c r="AB147" s="9">
        <v>0</v>
      </c>
      <c r="AC147" s="9">
        <v>0</v>
      </c>
      <c r="AD147" s="9">
        <v>0</v>
      </c>
      <c r="AE147" s="9">
        <v>-1.3904053478092798E-4</v>
      </c>
      <c r="AF147" s="9">
        <v>0</v>
      </c>
      <c r="AG147" s="9">
        <v>1.5867043238313189E-2</v>
      </c>
      <c r="AH147" s="9">
        <v>0.47023655349115123</v>
      </c>
      <c r="AI147" s="9">
        <v>0.56618786666544341</v>
      </c>
      <c r="AJ147" s="9">
        <v>0</v>
      </c>
      <c r="AK147" s="9">
        <v>0</v>
      </c>
      <c r="AL147" s="9">
        <v>9.4856338359024604E-3</v>
      </c>
      <c r="AM147" s="9">
        <v>1.4190411415897912</v>
      </c>
      <c r="AN147" s="9">
        <v>6.6327875134748011E-3</v>
      </c>
      <c r="AO147" s="9">
        <v>0</v>
      </c>
      <c r="AP147" s="9">
        <v>0.5358045027652425</v>
      </c>
      <c r="AQ147" s="9">
        <v>4.209860105073673E-3</v>
      </c>
      <c r="AR147" s="9">
        <v>0</v>
      </c>
      <c r="AS147" s="9">
        <v>0</v>
      </c>
      <c r="AU147" s="9">
        <v>3.0273263486696114</v>
      </c>
    </row>
    <row r="148" spans="1:47" x14ac:dyDescent="0.25">
      <c r="A148" s="8" t="s">
        <v>740</v>
      </c>
      <c r="B148" s="9" t="s">
        <v>799</v>
      </c>
      <c r="C148" s="9">
        <v>0.48523578576032411</v>
      </c>
      <c r="D148" s="9">
        <v>0.32118728428321208</v>
      </c>
      <c r="H148" s="9">
        <v>0</v>
      </c>
      <c r="I148" s="9">
        <v>0</v>
      </c>
      <c r="K148" s="9">
        <v>2.8829999999999998E-2</v>
      </c>
      <c r="M148" s="9">
        <v>0.193</v>
      </c>
      <c r="N148" s="9">
        <v>9.1780000000000008</v>
      </c>
      <c r="O148" s="9">
        <v>9.8610000000000007</v>
      </c>
      <c r="Q148" s="9">
        <v>0</v>
      </c>
      <c r="R148" s="9">
        <v>45.286000000000001</v>
      </c>
      <c r="S148" s="9">
        <v>0.15</v>
      </c>
      <c r="U148" s="9">
        <v>35.622</v>
      </c>
      <c r="V148" s="9">
        <v>0.20399999999999999</v>
      </c>
      <c r="Y148" s="9">
        <v>100.52283</v>
      </c>
      <c r="AB148" s="9">
        <v>0</v>
      </c>
      <c r="AC148" s="9">
        <v>0</v>
      </c>
      <c r="AD148" s="9">
        <v>0</v>
      </c>
      <c r="AE148" s="9">
        <v>2.0141127192209E-3</v>
      </c>
      <c r="AF148" s="9">
        <v>0</v>
      </c>
      <c r="AG148" s="9">
        <v>9.4672416377544442E-3</v>
      </c>
      <c r="AH148" s="9">
        <v>0.50687341143984177</v>
      </c>
      <c r="AI148" s="9">
        <v>0.53771857108595922</v>
      </c>
      <c r="AJ148" s="9">
        <v>0</v>
      </c>
      <c r="AK148" s="9">
        <v>0</v>
      </c>
      <c r="AL148" s="9">
        <v>0</v>
      </c>
      <c r="AM148" s="9">
        <v>1.3349039981855935</v>
      </c>
      <c r="AN148" s="9">
        <v>3.8992371219131951E-3</v>
      </c>
      <c r="AO148" s="9">
        <v>0</v>
      </c>
      <c r="AP148" s="9">
        <v>0.63162368651755796</v>
      </c>
      <c r="AQ148" s="9">
        <v>3.447245159254291E-3</v>
      </c>
      <c r="AR148" s="9">
        <v>0</v>
      </c>
      <c r="AS148" s="9">
        <v>0</v>
      </c>
      <c r="AU148" s="9">
        <v>3.0299475038670955</v>
      </c>
    </row>
    <row r="149" spans="1:47" x14ac:dyDescent="0.25">
      <c r="A149" s="8" t="s">
        <v>740</v>
      </c>
      <c r="B149" s="9" t="s">
        <v>800</v>
      </c>
      <c r="C149" s="9">
        <v>0.10158091304023013</v>
      </c>
      <c r="D149" s="9">
        <v>0.31156937023170272</v>
      </c>
      <c r="H149" s="9">
        <v>0</v>
      </c>
      <c r="I149" s="9">
        <v>0</v>
      </c>
      <c r="K149" s="9">
        <v>-1.3805999999999998E-3</v>
      </c>
      <c r="M149" s="9">
        <v>0.27</v>
      </c>
      <c r="N149" s="9">
        <v>1.833</v>
      </c>
      <c r="O149" s="9">
        <v>16.419</v>
      </c>
      <c r="Q149" s="9">
        <v>0.54100000000000004</v>
      </c>
      <c r="R149" s="9">
        <v>46.107999999999997</v>
      </c>
      <c r="S149" s="9">
        <v>0.17699999999999999</v>
      </c>
      <c r="U149" s="9">
        <v>34.691000000000003</v>
      </c>
      <c r="V149" s="9">
        <v>0.24299999999999999</v>
      </c>
      <c r="Y149" s="9">
        <v>100.28061940000001</v>
      </c>
      <c r="AB149" s="9">
        <v>0</v>
      </c>
      <c r="AC149" s="9">
        <v>0</v>
      </c>
      <c r="AD149" s="9">
        <v>0</v>
      </c>
      <c r="AE149" s="9">
        <v>-9.6218608501258204E-5</v>
      </c>
      <c r="AF149" s="9">
        <v>0</v>
      </c>
      <c r="AG149" s="9">
        <v>1.3212408428164136E-2</v>
      </c>
      <c r="AH149" s="9">
        <v>0.10098712192986144</v>
      </c>
      <c r="AI149" s="9">
        <v>0.8931673792200393</v>
      </c>
      <c r="AJ149" s="9">
        <v>0</v>
      </c>
      <c r="AK149" s="9">
        <v>0</v>
      </c>
      <c r="AL149" s="9">
        <v>1.7158734898981554E-2</v>
      </c>
      <c r="AM149" s="9">
        <v>1.3558586910230619</v>
      </c>
      <c r="AN149" s="9">
        <v>4.590011006765822E-3</v>
      </c>
      <c r="AO149" s="9">
        <v>0</v>
      </c>
      <c r="AP149" s="9">
        <v>0.61363341521776382</v>
      </c>
      <c r="AQ149" s="9">
        <v>4.0963810629044911E-3</v>
      </c>
      <c r="AR149" s="9">
        <v>0</v>
      </c>
      <c r="AS149" s="9">
        <v>0</v>
      </c>
      <c r="AU149" s="9">
        <v>3.0026079241790411</v>
      </c>
    </row>
    <row r="150" spans="1:47" x14ac:dyDescent="0.25">
      <c r="A150" s="8" t="s">
        <v>740</v>
      </c>
      <c r="B150" s="9" t="s">
        <v>801</v>
      </c>
      <c r="C150" s="9">
        <v>0.41756424149746907</v>
      </c>
      <c r="D150" s="9">
        <v>0.46169928635670793</v>
      </c>
      <c r="H150" s="9">
        <v>0</v>
      </c>
      <c r="I150" s="9">
        <v>0</v>
      </c>
      <c r="K150" s="9">
        <v>1.7432199999999998E-2</v>
      </c>
      <c r="M150" s="9">
        <v>0.124</v>
      </c>
      <c r="N150" s="9">
        <v>7.306</v>
      </c>
      <c r="O150" s="9">
        <v>10.321</v>
      </c>
      <c r="Q150" s="9">
        <v>0.128</v>
      </c>
      <c r="R150" s="9">
        <v>33.326999999999998</v>
      </c>
      <c r="S150" s="9">
        <v>0.20100000000000001</v>
      </c>
      <c r="U150" s="9">
        <v>47.52</v>
      </c>
      <c r="V150" s="9">
        <v>0.27800000000000002</v>
      </c>
      <c r="Y150" s="9">
        <v>99.2224322</v>
      </c>
      <c r="AB150" s="9">
        <v>0</v>
      </c>
      <c r="AC150" s="9">
        <v>0</v>
      </c>
      <c r="AD150" s="9">
        <v>0</v>
      </c>
      <c r="AE150" s="9">
        <v>1.3107306542678532E-3</v>
      </c>
      <c r="AF150" s="9">
        <v>0</v>
      </c>
      <c r="AG150" s="9">
        <v>6.5465119505413458E-3</v>
      </c>
      <c r="AH150" s="9">
        <v>0.43426342354754172</v>
      </c>
      <c r="AI150" s="9">
        <v>0.60572846366527633</v>
      </c>
      <c r="AJ150" s="9">
        <v>0</v>
      </c>
      <c r="AK150" s="9">
        <v>0</v>
      </c>
      <c r="AL150" s="9">
        <v>4.3799386028123615E-3</v>
      </c>
      <c r="AM150" s="9">
        <v>1.0573150642938487</v>
      </c>
      <c r="AN150" s="9">
        <v>5.6234983453910823E-3</v>
      </c>
      <c r="AO150" s="9">
        <v>0</v>
      </c>
      <c r="AP150" s="9">
        <v>0.90685670344875235</v>
      </c>
      <c r="AQ150" s="9">
        <v>5.0560216596411021E-3</v>
      </c>
      <c r="AR150" s="9">
        <v>0</v>
      </c>
      <c r="AS150" s="9">
        <v>0</v>
      </c>
      <c r="AU150" s="9">
        <v>3.0270803561680726</v>
      </c>
    </row>
    <row r="151" spans="1:47" x14ac:dyDescent="0.25">
      <c r="A151" s="8" t="s">
        <v>740</v>
      </c>
      <c r="B151" s="9" t="s">
        <v>802</v>
      </c>
      <c r="C151" s="9">
        <v>0.59104136187341749</v>
      </c>
      <c r="D151" s="9">
        <v>0.31924321643139303</v>
      </c>
      <c r="H151" s="9">
        <v>0</v>
      </c>
      <c r="I151" s="9">
        <v>0</v>
      </c>
      <c r="K151" s="9">
        <v>9.7129999999999994E-3</v>
      </c>
      <c r="M151" s="9">
        <v>0.57999999999999996</v>
      </c>
      <c r="N151" s="9">
        <v>11.218999999999999</v>
      </c>
      <c r="O151" s="9">
        <v>7.8620000000000001</v>
      </c>
      <c r="Q151" s="9">
        <v>5.3999999999999999E-2</v>
      </c>
      <c r="R151" s="9">
        <v>44.77</v>
      </c>
      <c r="S151" s="9">
        <v>0.16500000000000001</v>
      </c>
      <c r="U151" s="9">
        <v>34.902999999999999</v>
      </c>
      <c r="V151" s="9">
        <v>0.52</v>
      </c>
      <c r="Y151" s="9">
        <v>100.082713</v>
      </c>
      <c r="AB151" s="9">
        <v>0</v>
      </c>
      <c r="AC151" s="9">
        <v>0</v>
      </c>
      <c r="AD151" s="9">
        <v>0</v>
      </c>
      <c r="AE151" s="9">
        <v>6.7962231317847594E-4</v>
      </c>
      <c r="AF151" s="9">
        <v>0</v>
      </c>
      <c r="AG151" s="9">
        <v>2.8495039099096807E-2</v>
      </c>
      <c r="AH151" s="9">
        <v>0.6205556238244585</v>
      </c>
      <c r="AI151" s="9">
        <v>0.42938041086774975</v>
      </c>
      <c r="AJ151" s="9">
        <v>0</v>
      </c>
      <c r="AK151" s="9">
        <v>0</v>
      </c>
      <c r="AL151" s="9">
        <v>1.7195103595745611E-3</v>
      </c>
      <c r="AM151" s="9">
        <v>1.3217468274287403</v>
      </c>
      <c r="AN151" s="9">
        <v>4.2958335185573973E-3</v>
      </c>
      <c r="AO151" s="9">
        <v>0</v>
      </c>
      <c r="AP151" s="9">
        <v>0.61983768459035149</v>
      </c>
      <c r="AQ151" s="9">
        <v>8.8007656641418061E-3</v>
      </c>
      <c r="AR151" s="9">
        <v>0</v>
      </c>
      <c r="AS151" s="9">
        <v>0</v>
      </c>
      <c r="AU151" s="9">
        <v>3.0355113176658493</v>
      </c>
    </row>
    <row r="152" spans="1:47" x14ac:dyDescent="0.25">
      <c r="A152" s="8" t="s">
        <v>740</v>
      </c>
      <c r="B152" s="9" t="s">
        <v>803</v>
      </c>
      <c r="C152" s="9">
        <v>0.61342257369990894</v>
      </c>
      <c r="D152" s="9">
        <v>0.53107312401043616</v>
      </c>
      <c r="H152" s="9">
        <v>0</v>
      </c>
      <c r="I152" s="9">
        <v>0</v>
      </c>
      <c r="K152" s="9">
        <v>-5.4443999999999994E-3</v>
      </c>
      <c r="M152" s="9">
        <v>1.444</v>
      </c>
      <c r="N152" s="9">
        <v>10.382999999999999</v>
      </c>
      <c r="O152" s="9">
        <v>6.6269999999999998</v>
      </c>
      <c r="Q152" s="9">
        <v>0.29499999999999998</v>
      </c>
      <c r="R152" s="9">
        <v>27.687000000000001</v>
      </c>
      <c r="S152" s="9">
        <v>0.69799999999999995</v>
      </c>
      <c r="U152" s="9">
        <v>52.128</v>
      </c>
      <c r="V152" s="9">
        <v>0.46700000000000003</v>
      </c>
      <c r="Y152" s="9">
        <v>99.723555600000012</v>
      </c>
      <c r="AB152" s="9">
        <v>0</v>
      </c>
      <c r="AC152" s="9">
        <v>0</v>
      </c>
      <c r="AD152" s="9">
        <v>0</v>
      </c>
      <c r="AE152" s="9">
        <v>-4.1448998015473524E-4</v>
      </c>
      <c r="AF152" s="9">
        <v>0</v>
      </c>
      <c r="AG152" s="9">
        <v>7.7189499980475793E-2</v>
      </c>
      <c r="AH152" s="9">
        <v>0.62488369459126436</v>
      </c>
      <c r="AI152" s="9">
        <v>0.39380019704028529</v>
      </c>
      <c r="AJ152" s="9">
        <v>0</v>
      </c>
      <c r="AK152" s="9">
        <v>0</v>
      </c>
      <c r="AL152" s="9">
        <v>1.0220751365834968E-2</v>
      </c>
      <c r="AM152" s="9">
        <v>0.88937896529974092</v>
      </c>
      <c r="AN152" s="9">
        <v>1.9772823580996846E-2</v>
      </c>
      <c r="AO152" s="9">
        <v>0</v>
      </c>
      <c r="AP152" s="9">
        <v>1.0072471630766897</v>
      </c>
      <c r="AQ152" s="9">
        <v>8.5997091843047126E-3</v>
      </c>
      <c r="AR152" s="9">
        <v>0</v>
      </c>
      <c r="AS152" s="9">
        <v>0</v>
      </c>
      <c r="AU152" s="9">
        <v>3.0306783141394384</v>
      </c>
    </row>
    <row r="153" spans="1:47" x14ac:dyDescent="0.25">
      <c r="A153" s="8" t="s">
        <v>740</v>
      </c>
      <c r="B153" s="9" t="s">
        <v>804</v>
      </c>
      <c r="C153" s="9">
        <v>0.50756752798528837</v>
      </c>
      <c r="D153" s="9">
        <v>0.68646229081148413</v>
      </c>
      <c r="H153" s="9">
        <v>0</v>
      </c>
      <c r="I153" s="9">
        <v>0</v>
      </c>
      <c r="K153" s="9">
        <v>6.5008000000000002E-3</v>
      </c>
      <c r="M153" s="9">
        <v>4.5999999999999999E-2</v>
      </c>
      <c r="N153" s="9">
        <v>8.1539999999999999</v>
      </c>
      <c r="O153" s="9">
        <v>8.0120000000000005</v>
      </c>
      <c r="Q153" s="9">
        <v>0.151</v>
      </c>
      <c r="R153" s="9">
        <v>18.41</v>
      </c>
      <c r="S153" s="9">
        <v>6.4000000000000001E-2</v>
      </c>
      <c r="U153" s="9">
        <v>67.007999999999996</v>
      </c>
      <c r="V153" s="9">
        <v>0.29599999999999999</v>
      </c>
      <c r="Y153" s="9">
        <v>102.1475008</v>
      </c>
      <c r="AB153" s="9">
        <v>0</v>
      </c>
      <c r="AC153" s="9">
        <v>0</v>
      </c>
      <c r="AD153" s="9">
        <v>0</v>
      </c>
      <c r="AE153" s="9">
        <v>5.1931865840709583E-4</v>
      </c>
      <c r="AF153" s="9">
        <v>0</v>
      </c>
      <c r="AG153" s="9">
        <v>2.5801917157332339E-3</v>
      </c>
      <c r="AH153" s="9">
        <v>0.51493232550200341</v>
      </c>
      <c r="AI153" s="9">
        <v>0.49957766008739884</v>
      </c>
      <c r="AJ153" s="9">
        <v>0</v>
      </c>
      <c r="AK153" s="9">
        <v>0</v>
      </c>
      <c r="AL153" s="9">
        <v>5.4896020804682212E-3</v>
      </c>
      <c r="AM153" s="9">
        <v>0.62053724315674663</v>
      </c>
      <c r="AN153" s="9">
        <v>1.9023759776334095E-3</v>
      </c>
      <c r="AO153" s="9">
        <v>0</v>
      </c>
      <c r="AP153" s="9">
        <v>1.3586098417753754</v>
      </c>
      <c r="AQ153" s="9">
        <v>5.7195479580718607E-3</v>
      </c>
      <c r="AR153" s="9">
        <v>0</v>
      </c>
      <c r="AS153" s="9">
        <v>0</v>
      </c>
      <c r="AU153" s="9">
        <v>3.009868106911838</v>
      </c>
    </row>
    <row r="154" spans="1:47" x14ac:dyDescent="0.25">
      <c r="A154" s="8" t="s">
        <v>740</v>
      </c>
      <c r="B154" s="9" t="s">
        <v>805</v>
      </c>
      <c r="C154" s="9">
        <v>0.31889785224578326</v>
      </c>
      <c r="D154" s="9">
        <v>0.60756494565411301</v>
      </c>
      <c r="H154" s="9">
        <v>0</v>
      </c>
      <c r="I154" s="9">
        <v>0</v>
      </c>
      <c r="K154" s="9">
        <v>1.3274600000000001E-2</v>
      </c>
      <c r="M154" s="9">
        <v>3.7999999999999999E-2</v>
      </c>
      <c r="N154" s="9">
        <v>5.2910000000000004</v>
      </c>
      <c r="O154" s="9">
        <v>11.445</v>
      </c>
      <c r="Q154" s="9">
        <v>0.14799999999999999</v>
      </c>
      <c r="R154" s="9">
        <v>23.483000000000001</v>
      </c>
      <c r="S154" s="9">
        <v>9.2999999999999999E-2</v>
      </c>
      <c r="U154" s="9">
        <v>60.44</v>
      </c>
      <c r="V154" s="9">
        <v>0.23799999999999999</v>
      </c>
      <c r="Y154" s="9">
        <v>101.1892746</v>
      </c>
      <c r="AB154" s="9">
        <v>0</v>
      </c>
      <c r="AC154" s="9">
        <v>0</v>
      </c>
      <c r="AD154" s="9">
        <v>0</v>
      </c>
      <c r="AE154" s="9">
        <v>1.0387010481848046E-3</v>
      </c>
      <c r="AF154" s="9">
        <v>0</v>
      </c>
      <c r="AG154" s="9">
        <v>2.0877560282348642E-3</v>
      </c>
      <c r="AH154" s="9">
        <v>0.32727981076193713</v>
      </c>
      <c r="AI154" s="9">
        <v>0.699004337773794</v>
      </c>
      <c r="AJ154" s="9">
        <v>0</v>
      </c>
      <c r="AK154" s="9">
        <v>0</v>
      </c>
      <c r="AL154" s="9">
        <v>5.2702065730082766E-3</v>
      </c>
      <c r="AM154" s="9">
        <v>0.77529975448834343</v>
      </c>
      <c r="AN154" s="9">
        <v>2.7077049114062495E-3</v>
      </c>
      <c r="AO154" s="9">
        <v>0</v>
      </c>
      <c r="AP154" s="9">
        <v>1.2003131422255284</v>
      </c>
      <c r="AQ154" s="9">
        <v>4.5045245353681554E-3</v>
      </c>
      <c r="AR154" s="9">
        <v>0</v>
      </c>
      <c r="AS154" s="9">
        <v>0</v>
      </c>
      <c r="AU154" s="9">
        <v>3.0175059383458058</v>
      </c>
    </row>
    <row r="155" spans="1:47" x14ac:dyDescent="0.25">
      <c r="A155" s="8" t="s">
        <v>740</v>
      </c>
      <c r="B155" s="9" t="s">
        <v>806</v>
      </c>
      <c r="C155" s="9">
        <v>0.57642452460289773</v>
      </c>
      <c r="D155" s="9">
        <v>0.57086576773968156</v>
      </c>
      <c r="H155" s="9">
        <v>0</v>
      </c>
      <c r="I155" s="9">
        <v>0</v>
      </c>
      <c r="K155" s="9">
        <v>3.2606000000000002E-3</v>
      </c>
      <c r="M155" s="9">
        <v>0.53700000000000003</v>
      </c>
      <c r="N155" s="9">
        <v>9.5280000000000005</v>
      </c>
      <c r="O155" s="9">
        <v>7.0910000000000002</v>
      </c>
      <c r="Q155" s="9">
        <v>9.9000000000000005E-2</v>
      </c>
      <c r="R155" s="9">
        <v>26.018999999999998</v>
      </c>
      <c r="S155" s="9">
        <v>0.223</v>
      </c>
      <c r="U155" s="9">
        <v>57.540999999999997</v>
      </c>
      <c r="V155" s="9">
        <v>0.28299999999999997</v>
      </c>
      <c r="Y155" s="9">
        <v>101.32426059999999</v>
      </c>
      <c r="AB155" s="9">
        <v>0</v>
      </c>
      <c r="AC155" s="9">
        <v>0</v>
      </c>
      <c r="AD155" s="9">
        <v>0</v>
      </c>
      <c r="AE155" s="9">
        <v>2.5003926772071709E-4</v>
      </c>
      <c r="AF155" s="9">
        <v>0</v>
      </c>
      <c r="AG155" s="9">
        <v>2.8914254754992021E-2</v>
      </c>
      <c r="AH155" s="9">
        <v>0.57759678874282394</v>
      </c>
      <c r="AI155" s="9">
        <v>0.42443689318757938</v>
      </c>
      <c r="AJ155" s="9">
        <v>0</v>
      </c>
      <c r="AK155" s="9">
        <v>0</v>
      </c>
      <c r="AL155" s="9">
        <v>3.4549573075893865E-3</v>
      </c>
      <c r="AM155" s="9">
        <v>0.84187620979401978</v>
      </c>
      <c r="AN155" s="9">
        <v>6.3630423671494126E-3</v>
      </c>
      <c r="AO155" s="9">
        <v>0</v>
      </c>
      <c r="AP155" s="9">
        <v>1.1199253583533719</v>
      </c>
      <c r="AQ155" s="9">
        <v>5.2492831913111757E-3</v>
      </c>
      <c r="AR155" s="9">
        <v>0</v>
      </c>
      <c r="AS155" s="9">
        <v>0</v>
      </c>
      <c r="AU155" s="9">
        <v>3.0080668269665578</v>
      </c>
    </row>
    <row r="156" spans="1:47" x14ac:dyDescent="0.25">
      <c r="A156" s="8" t="s">
        <v>740</v>
      </c>
      <c r="B156" s="9" t="s">
        <v>807</v>
      </c>
      <c r="C156" s="9">
        <v>0.56739497123233418</v>
      </c>
      <c r="D156" s="9">
        <v>0.5766729689906005</v>
      </c>
      <c r="H156" s="9">
        <v>0</v>
      </c>
      <c r="I156" s="9">
        <v>0</v>
      </c>
      <c r="K156" s="9">
        <v>-1.0608E-3</v>
      </c>
      <c r="M156" s="9">
        <v>0.29899999999999999</v>
      </c>
      <c r="N156" s="9">
        <v>9.6219999999999999</v>
      </c>
      <c r="O156" s="9">
        <v>7.43</v>
      </c>
      <c r="Q156" s="9">
        <v>8.0000000000000002E-3</v>
      </c>
      <c r="R156" s="9">
        <v>25.321000000000002</v>
      </c>
      <c r="S156" s="9">
        <v>0.13600000000000001</v>
      </c>
      <c r="U156" s="9">
        <v>57.343000000000004</v>
      </c>
      <c r="V156" s="9">
        <v>0.41099999999999998</v>
      </c>
      <c r="Y156" s="9">
        <v>100.56893920000002</v>
      </c>
      <c r="AB156" s="9">
        <v>0</v>
      </c>
      <c r="AC156" s="9">
        <v>0</v>
      </c>
      <c r="AD156" s="9">
        <v>0</v>
      </c>
      <c r="AE156" s="9">
        <v>-8.2311382088530728E-5</v>
      </c>
      <c r="AF156" s="9">
        <v>0</v>
      </c>
      <c r="AG156" s="9">
        <v>1.6290131667137189E-2</v>
      </c>
      <c r="AH156" s="9">
        <v>0.59020660165327343</v>
      </c>
      <c r="AI156" s="9">
        <v>0.44999754462492564</v>
      </c>
      <c r="AJ156" s="9">
        <v>0</v>
      </c>
      <c r="AK156" s="9">
        <v>0</v>
      </c>
      <c r="AL156" s="9">
        <v>2.8249656175479863E-4</v>
      </c>
      <c r="AM156" s="9">
        <v>0.82899932719536473</v>
      </c>
      <c r="AN156" s="9">
        <v>3.9265808937937697E-3</v>
      </c>
      <c r="AO156" s="9">
        <v>0</v>
      </c>
      <c r="AP156" s="9">
        <v>1.1292959539225511</v>
      </c>
      <c r="AQ156" s="9">
        <v>7.7138480212425465E-3</v>
      </c>
      <c r="AR156" s="9">
        <v>0</v>
      </c>
      <c r="AS156" s="9">
        <v>0</v>
      </c>
      <c r="AU156" s="9">
        <v>3.0266301731579546</v>
      </c>
    </row>
    <row r="157" spans="1:47" x14ac:dyDescent="0.25">
      <c r="A157" s="8" t="s">
        <v>740</v>
      </c>
      <c r="B157" s="9" t="s">
        <v>808</v>
      </c>
      <c r="C157" s="9">
        <v>0.58848551304103114</v>
      </c>
      <c r="D157" s="9">
        <v>0.56355904369051335</v>
      </c>
      <c r="H157" s="9">
        <v>0</v>
      </c>
      <c r="I157" s="9">
        <v>0</v>
      </c>
      <c r="K157" s="9">
        <v>1.3427600000000001E-2</v>
      </c>
      <c r="M157" s="9">
        <v>0.79300000000000004</v>
      </c>
      <c r="N157" s="9">
        <v>9.7230000000000008</v>
      </c>
      <c r="O157" s="9">
        <v>6.8860000000000001</v>
      </c>
      <c r="Q157" s="9">
        <v>0.16600000000000001</v>
      </c>
      <c r="R157" s="9">
        <v>26.260999999999999</v>
      </c>
      <c r="S157" s="9">
        <v>0.45800000000000002</v>
      </c>
      <c r="U157" s="9">
        <v>56.372999999999998</v>
      </c>
      <c r="V157" s="9">
        <v>0.505</v>
      </c>
      <c r="Y157" s="9">
        <v>101.17842759999999</v>
      </c>
      <c r="AB157" s="9">
        <v>0</v>
      </c>
      <c r="AC157" s="9">
        <v>0</v>
      </c>
      <c r="AD157" s="9">
        <v>0</v>
      </c>
      <c r="AE157" s="9">
        <v>1.026090721604832E-3</v>
      </c>
      <c r="AF157" s="9">
        <v>0</v>
      </c>
      <c r="AG157" s="9">
        <v>4.2548825428402194E-2</v>
      </c>
      <c r="AH157" s="9">
        <v>0.58735406435310089</v>
      </c>
      <c r="AI157" s="9">
        <v>0.41072329071706309</v>
      </c>
      <c r="AJ157" s="9">
        <v>0</v>
      </c>
      <c r="AK157" s="9">
        <v>0</v>
      </c>
      <c r="AL157" s="9">
        <v>5.7728762741680447E-3</v>
      </c>
      <c r="AM157" s="9">
        <v>0.8467312077591127</v>
      </c>
      <c r="AN157" s="9">
        <v>1.3022731932591467E-2</v>
      </c>
      <c r="AO157" s="9">
        <v>0</v>
      </c>
      <c r="AP157" s="9">
        <v>1.0933507105810241</v>
      </c>
      <c r="AQ157" s="9">
        <v>9.3342970291884972E-3</v>
      </c>
      <c r="AR157" s="9">
        <v>0</v>
      </c>
      <c r="AS157" s="9">
        <v>0</v>
      </c>
      <c r="AU157" s="9">
        <v>3.0098640947962556</v>
      </c>
    </row>
    <row r="158" spans="1:47" x14ac:dyDescent="0.25">
      <c r="A158" s="8" t="s">
        <v>740</v>
      </c>
      <c r="B158" s="9" t="s">
        <v>809</v>
      </c>
      <c r="C158" s="9">
        <v>0.3270960001385248</v>
      </c>
      <c r="D158" s="9">
        <v>0.51385844954225957</v>
      </c>
      <c r="H158" s="9">
        <v>0</v>
      </c>
      <c r="I158" s="9">
        <v>0</v>
      </c>
      <c r="K158" s="9">
        <v>0</v>
      </c>
      <c r="M158" s="9">
        <v>0.19400000000000001</v>
      </c>
      <c r="N158" s="9">
        <v>5.7119999999999997</v>
      </c>
      <c r="O158" s="9">
        <v>11.901</v>
      </c>
      <c r="Q158" s="9">
        <v>9.9000000000000005E-2</v>
      </c>
      <c r="R158" s="9">
        <v>30.184000000000001</v>
      </c>
      <c r="S158" s="9">
        <v>0.20100000000000001</v>
      </c>
      <c r="U158" s="9">
        <v>53.04</v>
      </c>
      <c r="V158" s="9">
        <v>0.41599999999999998</v>
      </c>
      <c r="Y158" s="9">
        <v>101.747</v>
      </c>
      <c r="AB158" s="9">
        <v>0</v>
      </c>
      <c r="AC158" s="9">
        <v>0</v>
      </c>
      <c r="AD158" s="9">
        <v>0</v>
      </c>
      <c r="AE158" s="9">
        <v>0</v>
      </c>
      <c r="AF158" s="9">
        <v>0</v>
      </c>
      <c r="AG158" s="9">
        <v>1.0201861061891922E-2</v>
      </c>
      <c r="AH158" s="9">
        <v>0.33818253679618954</v>
      </c>
      <c r="AI158" s="9">
        <v>0.69571129453458069</v>
      </c>
      <c r="AJ158" s="9">
        <v>0</v>
      </c>
      <c r="AK158" s="9">
        <v>0</v>
      </c>
      <c r="AL158" s="9">
        <v>3.3742918461638917E-3</v>
      </c>
      <c r="AM158" s="9">
        <v>0.95383748424125459</v>
      </c>
      <c r="AN158" s="9">
        <v>5.6013919967351526E-3</v>
      </c>
      <c r="AO158" s="9">
        <v>0</v>
      </c>
      <c r="AP158" s="9">
        <v>1.0082196230830249</v>
      </c>
      <c r="AQ158" s="9">
        <v>7.53610351631672E-3</v>
      </c>
      <c r="AR158" s="9">
        <v>0</v>
      </c>
      <c r="AS158" s="9">
        <v>0</v>
      </c>
      <c r="AU158" s="9">
        <v>3.0226645870761577</v>
      </c>
    </row>
    <row r="159" spans="1:47" x14ac:dyDescent="0.25">
      <c r="A159" s="8" t="s">
        <v>740</v>
      </c>
      <c r="B159" s="9" t="s">
        <v>810</v>
      </c>
      <c r="C159" s="9">
        <v>0.29486711709543639</v>
      </c>
      <c r="D159" s="9">
        <v>0.58966809764600558</v>
      </c>
      <c r="H159" s="9">
        <v>0</v>
      </c>
      <c r="I159" s="9">
        <v>0</v>
      </c>
      <c r="K159" s="9">
        <v>4.6116000000000004E-3</v>
      </c>
      <c r="M159" s="9">
        <v>0.32500000000000001</v>
      </c>
      <c r="N159" s="9">
        <v>4.9059999999999997</v>
      </c>
      <c r="O159" s="9">
        <v>11.882</v>
      </c>
      <c r="Q159" s="9">
        <v>0.21099999999999999</v>
      </c>
      <c r="R159" s="9">
        <v>24.39</v>
      </c>
      <c r="S159" s="9">
        <v>0.17799999999999999</v>
      </c>
      <c r="U159" s="9">
        <v>58.268000000000001</v>
      </c>
      <c r="V159" s="9">
        <v>0.41599999999999998</v>
      </c>
      <c r="Y159" s="9">
        <v>100.5806116</v>
      </c>
      <c r="AB159" s="9">
        <v>0</v>
      </c>
      <c r="AC159" s="9">
        <v>0</v>
      </c>
      <c r="AD159" s="9">
        <v>0</v>
      </c>
      <c r="AE159" s="9">
        <v>3.596282231326021E-4</v>
      </c>
      <c r="AF159" s="9">
        <v>0</v>
      </c>
      <c r="AG159" s="9">
        <v>1.7795595315686745E-2</v>
      </c>
      <c r="AH159" s="9">
        <v>0.30244193503248668</v>
      </c>
      <c r="AI159" s="9">
        <v>0.72324698549437783</v>
      </c>
      <c r="AJ159" s="9">
        <v>0</v>
      </c>
      <c r="AK159" s="9">
        <v>0</v>
      </c>
      <c r="AL159" s="9">
        <v>7.4882681624782758E-3</v>
      </c>
      <c r="AM159" s="9">
        <v>0.80252926617564191</v>
      </c>
      <c r="AN159" s="9">
        <v>5.1650127363848733E-3</v>
      </c>
      <c r="AO159" s="9">
        <v>0</v>
      </c>
      <c r="AP159" s="9">
        <v>1.1532759285257386</v>
      </c>
      <c r="AQ159" s="9">
        <v>7.8469040224836747E-3</v>
      </c>
      <c r="AR159" s="9">
        <v>0</v>
      </c>
      <c r="AS159" s="9">
        <v>0</v>
      </c>
      <c r="AU159" s="9">
        <v>3.0201495236884113</v>
      </c>
    </row>
    <row r="160" spans="1:47" x14ac:dyDescent="0.25">
      <c r="A160" s="8" t="s">
        <v>740</v>
      </c>
      <c r="B160" s="9" t="s">
        <v>811</v>
      </c>
      <c r="C160" s="9">
        <v>0.41314708719826804</v>
      </c>
      <c r="D160" s="9">
        <v>0.4949796534342864</v>
      </c>
      <c r="H160" s="9">
        <v>0</v>
      </c>
      <c r="I160" s="9">
        <v>5.0000000000000001E-3</v>
      </c>
      <c r="K160" s="9">
        <v>1.18456E-2</v>
      </c>
      <c r="M160" s="9">
        <v>0.32500000000000001</v>
      </c>
      <c r="N160" s="9">
        <v>7.1749999999999998</v>
      </c>
      <c r="O160" s="9">
        <v>10.321999999999999</v>
      </c>
      <c r="Q160" s="9">
        <v>4.9000000000000002E-2</v>
      </c>
      <c r="R160" s="9">
        <v>31.536999999999999</v>
      </c>
      <c r="S160" s="9">
        <v>0.14799999999999999</v>
      </c>
      <c r="U160" s="9">
        <v>51.386000000000003</v>
      </c>
      <c r="V160" s="9">
        <v>0.22900000000000001</v>
      </c>
      <c r="Y160" s="9">
        <v>101.1878456</v>
      </c>
      <c r="AB160" s="9">
        <v>0</v>
      </c>
      <c r="AC160" s="9">
        <v>4.1044976722968166E-4</v>
      </c>
      <c r="AD160" s="9">
        <v>0</v>
      </c>
      <c r="AE160" s="9">
        <v>8.8402484206970505E-4</v>
      </c>
      <c r="AF160" s="9">
        <v>0</v>
      </c>
      <c r="AG160" s="9">
        <v>1.703012321946119E-2</v>
      </c>
      <c r="AH160" s="9">
        <v>0.42329353820764409</v>
      </c>
      <c r="AI160" s="9">
        <v>0.60126539328134099</v>
      </c>
      <c r="AJ160" s="9">
        <v>0</v>
      </c>
      <c r="AK160" s="9">
        <v>0</v>
      </c>
      <c r="AL160" s="9">
        <v>1.6641799391276814E-3</v>
      </c>
      <c r="AM160" s="9">
        <v>0.99305825516280932</v>
      </c>
      <c r="AN160" s="9">
        <v>4.1097781523672912E-3</v>
      </c>
      <c r="AO160" s="9">
        <v>0</v>
      </c>
      <c r="AP160" s="9">
        <v>0.97331450964933452</v>
      </c>
      <c r="AQ160" s="9">
        <v>4.1337647886098422E-3</v>
      </c>
      <c r="AR160" s="9">
        <v>0</v>
      </c>
      <c r="AS160" s="9">
        <v>0</v>
      </c>
      <c r="AU160" s="9">
        <v>3.0191640170099943</v>
      </c>
    </row>
    <row r="161" spans="1:47" x14ac:dyDescent="0.25">
      <c r="A161" s="8" t="s">
        <v>740</v>
      </c>
      <c r="B161" s="9" t="s">
        <v>812</v>
      </c>
      <c r="C161" s="9">
        <v>0.40044916320095469</v>
      </c>
      <c r="D161" s="9">
        <v>0.5212251329004387</v>
      </c>
      <c r="H161" s="9">
        <v>0</v>
      </c>
      <c r="I161" s="9">
        <v>0</v>
      </c>
      <c r="K161" s="9">
        <v>0</v>
      </c>
      <c r="M161" s="9">
        <v>0.159</v>
      </c>
      <c r="N161" s="9">
        <v>6.7939999999999996</v>
      </c>
      <c r="O161" s="9">
        <v>10.302</v>
      </c>
      <c r="Q161" s="9">
        <v>4.9000000000000002E-2</v>
      </c>
      <c r="R161" s="9">
        <v>29.149000000000001</v>
      </c>
      <c r="S161" s="9">
        <v>7.2999999999999995E-2</v>
      </c>
      <c r="U161" s="9">
        <v>52.755000000000003</v>
      </c>
      <c r="V161" s="9">
        <v>0.42399999999999999</v>
      </c>
      <c r="Y161" s="9">
        <v>99.705000000000013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8.5589066958995756E-3</v>
      </c>
      <c r="AH161" s="9">
        <v>0.41174848918809848</v>
      </c>
      <c r="AI161" s="9">
        <v>0.6164681410998103</v>
      </c>
      <c r="AJ161" s="9">
        <v>0</v>
      </c>
      <c r="AK161" s="9">
        <v>0</v>
      </c>
      <c r="AL161" s="9">
        <v>1.7095705226566559E-3</v>
      </c>
      <c r="AM161" s="9">
        <v>0.94289806936536891</v>
      </c>
      <c r="AN161" s="9">
        <v>2.0824101033958841E-3</v>
      </c>
      <c r="AO161" s="9">
        <v>0</v>
      </c>
      <c r="AP161" s="9">
        <v>1.0264995205237701</v>
      </c>
      <c r="AQ161" s="9">
        <v>7.8625401151133437E-3</v>
      </c>
      <c r="AR161" s="9">
        <v>0</v>
      </c>
      <c r="AS161" s="9">
        <v>0</v>
      </c>
      <c r="AU161" s="9">
        <v>3.017827647614113</v>
      </c>
    </row>
    <row r="162" spans="1:47" x14ac:dyDescent="0.25">
      <c r="A162" s="8" t="s">
        <v>740</v>
      </c>
      <c r="B162" s="9" t="s">
        <v>813</v>
      </c>
      <c r="C162" s="9">
        <v>0.36842493513562391</v>
      </c>
      <c r="D162" s="9">
        <v>0.52359303423176295</v>
      </c>
      <c r="H162" s="9">
        <v>0</v>
      </c>
      <c r="I162" s="9">
        <v>0</v>
      </c>
      <c r="K162" s="9">
        <v>0</v>
      </c>
      <c r="M162" s="9">
        <v>0.32400000000000001</v>
      </c>
      <c r="N162" s="9">
        <v>6.1479999999999997</v>
      </c>
      <c r="O162" s="9">
        <v>10.673999999999999</v>
      </c>
      <c r="Q162" s="9">
        <v>0.10199999999999999</v>
      </c>
      <c r="R162" s="9">
        <v>28.998999999999999</v>
      </c>
      <c r="S162" s="9">
        <v>0.79800000000000004</v>
      </c>
      <c r="U162" s="9">
        <v>52.984000000000002</v>
      </c>
      <c r="V162" s="9">
        <v>0.53400000000000003</v>
      </c>
      <c r="Y162" s="9">
        <v>100.563</v>
      </c>
      <c r="AB162" s="9">
        <v>0</v>
      </c>
      <c r="AC162" s="9">
        <v>0</v>
      </c>
      <c r="AD162" s="9">
        <v>0</v>
      </c>
      <c r="AE162" s="9">
        <v>0</v>
      </c>
      <c r="AF162" s="9">
        <v>0</v>
      </c>
      <c r="AG162" s="9">
        <v>1.729361256635965E-2</v>
      </c>
      <c r="AH162" s="9">
        <v>0.36945357883928082</v>
      </c>
      <c r="AI162" s="9">
        <v>0.63333842464788348</v>
      </c>
      <c r="AJ162" s="9">
        <v>0</v>
      </c>
      <c r="AK162" s="9">
        <v>0</v>
      </c>
      <c r="AL162" s="9">
        <v>3.5286668692717008E-3</v>
      </c>
      <c r="AM162" s="9">
        <v>0.93013000718095762</v>
      </c>
      <c r="AN162" s="9">
        <v>2.2571781663615249E-2</v>
      </c>
      <c r="AO162" s="9">
        <v>0</v>
      </c>
      <c r="AP162" s="9">
        <v>1.0222553986055904</v>
      </c>
      <c r="AQ162" s="9">
        <v>9.8187866159907284E-3</v>
      </c>
      <c r="AR162" s="9">
        <v>0</v>
      </c>
      <c r="AS162" s="9">
        <v>0</v>
      </c>
      <c r="AU162" s="9">
        <v>3.00839025698895</v>
      </c>
    </row>
    <row r="163" spans="1:47" x14ac:dyDescent="0.25">
      <c r="A163" s="8" t="s">
        <v>740</v>
      </c>
      <c r="B163" s="9" t="s">
        <v>814</v>
      </c>
      <c r="C163" s="9">
        <v>0.49281502567496743</v>
      </c>
      <c r="D163" s="9">
        <v>0.33847080569487958</v>
      </c>
      <c r="H163" s="9">
        <v>0</v>
      </c>
      <c r="I163" s="9">
        <v>0</v>
      </c>
      <c r="K163" s="9">
        <v>0</v>
      </c>
      <c r="L163" s="9">
        <v>1.6E-2</v>
      </c>
      <c r="M163" s="9">
        <v>0.185</v>
      </c>
      <c r="N163" s="9">
        <v>9.0980000000000008</v>
      </c>
      <c r="O163" s="9">
        <v>9.4830000000000005</v>
      </c>
      <c r="Q163" s="9">
        <v>1.2999999999999999E-2</v>
      </c>
      <c r="R163" s="9">
        <v>42.244999999999997</v>
      </c>
      <c r="S163" s="9">
        <v>0.249</v>
      </c>
      <c r="T163" s="9">
        <v>7.0000000000000001E-3</v>
      </c>
      <c r="U163" s="9">
        <v>35.933</v>
      </c>
      <c r="V163" s="9">
        <v>0.63900000000000001</v>
      </c>
      <c r="X163" s="9">
        <v>0</v>
      </c>
      <c r="Y163" s="9">
        <v>97.867999999999995</v>
      </c>
      <c r="AB163" s="9">
        <v>0</v>
      </c>
      <c r="AC163" s="9">
        <v>0</v>
      </c>
      <c r="AD163" s="9">
        <v>0</v>
      </c>
      <c r="AE163" s="9">
        <v>0</v>
      </c>
      <c r="AF163" s="9">
        <v>9.4173479430870535E-4</v>
      </c>
      <c r="AG163" s="9">
        <v>9.4012446487101251E-3</v>
      </c>
      <c r="AH163" s="9">
        <v>0.52052891910393861</v>
      </c>
      <c r="AI163" s="9">
        <v>0.53570697465967732</v>
      </c>
      <c r="AJ163" s="9">
        <v>0</v>
      </c>
      <c r="AK163" s="9">
        <v>0</v>
      </c>
      <c r="AL163" s="9">
        <v>4.2818036848236784E-4</v>
      </c>
      <c r="AM163" s="9">
        <v>1.2900568796928782</v>
      </c>
      <c r="AN163" s="9">
        <v>6.7055623894188669E-3</v>
      </c>
      <c r="AO163" s="9">
        <v>1.7563270952400495E-4</v>
      </c>
      <c r="AP163" s="9">
        <v>0.66005641961203321</v>
      </c>
      <c r="AQ163" s="9">
        <v>1.1186399731870432E-2</v>
      </c>
      <c r="AR163" s="9">
        <v>0</v>
      </c>
      <c r="AS163" s="9">
        <v>0</v>
      </c>
      <c r="AU163" s="9">
        <v>3.0351879477108419</v>
      </c>
    </row>
    <row r="164" spans="1:47" x14ac:dyDescent="0.25">
      <c r="A164" s="8" t="s">
        <v>740</v>
      </c>
      <c r="B164" s="9" t="s">
        <v>815</v>
      </c>
      <c r="C164" s="9">
        <v>0.40837156450305484</v>
      </c>
      <c r="D164" s="9">
        <v>0.68644260406965329</v>
      </c>
      <c r="H164" s="9">
        <v>0</v>
      </c>
      <c r="I164" s="9">
        <v>0</v>
      </c>
      <c r="K164" s="9">
        <v>6.0000000000000001E-3</v>
      </c>
      <c r="L164" s="9">
        <v>0.01</v>
      </c>
      <c r="M164" s="9">
        <v>0.125</v>
      </c>
      <c r="N164" s="9">
        <v>6.7069999999999999</v>
      </c>
      <c r="O164" s="9">
        <v>9.8409999999999993</v>
      </c>
      <c r="Q164" s="9">
        <v>0.04</v>
      </c>
      <c r="R164" s="9">
        <v>18.184999999999999</v>
      </c>
      <c r="S164" s="9">
        <v>0.13400000000000001</v>
      </c>
      <c r="T164" s="9">
        <v>0</v>
      </c>
      <c r="U164" s="9">
        <v>66.183000000000007</v>
      </c>
      <c r="V164" s="9">
        <v>0.39300000000000002</v>
      </c>
      <c r="X164" s="9">
        <v>0</v>
      </c>
      <c r="Y164" s="9">
        <v>101.624</v>
      </c>
      <c r="AB164" s="9">
        <v>0</v>
      </c>
      <c r="AC164" s="9">
        <v>0</v>
      </c>
      <c r="AD164" s="9">
        <v>0</v>
      </c>
      <c r="AE164" s="9">
        <v>4.8144663503518927E-4</v>
      </c>
      <c r="AF164" s="9">
        <v>6.525577268534237E-4</v>
      </c>
      <c r="AG164" s="9">
        <v>7.0426149061723776E-3</v>
      </c>
      <c r="AH164" s="9">
        <v>0.4254392349717892</v>
      </c>
      <c r="AI164" s="9">
        <v>0.616355228581284</v>
      </c>
      <c r="AJ164" s="9">
        <v>0</v>
      </c>
      <c r="AK164" s="9">
        <v>0</v>
      </c>
      <c r="AL164" s="9">
        <v>1.460675325860816E-3</v>
      </c>
      <c r="AM164" s="9">
        <v>0.61568298638436447</v>
      </c>
      <c r="AN164" s="9">
        <v>4.0008379528645001E-3</v>
      </c>
      <c r="AO164" s="9">
        <v>0</v>
      </c>
      <c r="AP164" s="9">
        <v>1.3478585992241967</v>
      </c>
      <c r="AQ164" s="9">
        <v>7.6276776101380731E-3</v>
      </c>
      <c r="AR164" s="9">
        <v>0</v>
      </c>
      <c r="AS164" s="9">
        <v>0</v>
      </c>
      <c r="AU164" s="9">
        <v>3.0266018593185589</v>
      </c>
    </row>
    <row r="165" spans="1:47" x14ac:dyDescent="0.25">
      <c r="A165" s="8" t="s">
        <v>740</v>
      </c>
      <c r="B165" s="9" t="s">
        <v>816</v>
      </c>
      <c r="C165" s="9">
        <v>5.6805977496901E-2</v>
      </c>
      <c r="D165" s="9">
        <v>0.87393313648329551</v>
      </c>
      <c r="H165" s="9">
        <v>0</v>
      </c>
      <c r="I165" s="9">
        <v>0</v>
      </c>
      <c r="K165" s="9">
        <v>8.0000000000000002E-3</v>
      </c>
      <c r="L165" s="9">
        <v>0</v>
      </c>
      <c r="M165" s="9">
        <v>0.161</v>
      </c>
      <c r="N165" s="9">
        <v>0.85899999999999999</v>
      </c>
      <c r="O165" s="9">
        <v>14.445</v>
      </c>
      <c r="Q165" s="9">
        <v>5.6000000000000001E-2</v>
      </c>
      <c r="R165" s="9">
        <v>6.8079999999999998</v>
      </c>
      <c r="S165" s="9">
        <v>0.45200000000000001</v>
      </c>
      <c r="T165" s="9">
        <v>3.3000000000000002E-2</v>
      </c>
      <c r="U165" s="9">
        <v>78.459000000000003</v>
      </c>
      <c r="V165" s="9">
        <v>4.5999999999999999E-2</v>
      </c>
      <c r="X165" s="9">
        <v>0</v>
      </c>
      <c r="Y165" s="9">
        <v>101.327</v>
      </c>
      <c r="AB165" s="9">
        <v>0</v>
      </c>
      <c r="AC165" s="9">
        <v>0</v>
      </c>
      <c r="AD165" s="9">
        <v>0</v>
      </c>
      <c r="AE165" s="9">
        <v>6.8963508598393348E-4</v>
      </c>
      <c r="AF165" s="9">
        <v>0</v>
      </c>
      <c r="AG165" s="9">
        <v>9.7450093686716113E-3</v>
      </c>
      <c r="AH165" s="9">
        <v>5.8537591938007699E-2</v>
      </c>
      <c r="AI165" s="9">
        <v>0.97194536984539193</v>
      </c>
      <c r="AJ165" s="9">
        <v>0</v>
      </c>
      <c r="AK165" s="9">
        <v>0</v>
      </c>
      <c r="AL165" s="9">
        <v>2.1969197096258809E-3</v>
      </c>
      <c r="AM165" s="9">
        <v>0.24762577662846447</v>
      </c>
      <c r="AN165" s="9">
        <v>1.4498299072434271E-2</v>
      </c>
      <c r="AO165" s="9">
        <v>9.8619786969071904E-4</v>
      </c>
      <c r="AP165" s="9">
        <v>1.7166158148635997</v>
      </c>
      <c r="AQ165" s="9">
        <v>9.5915780825525632E-4</v>
      </c>
      <c r="AR165" s="9">
        <v>0</v>
      </c>
      <c r="AS165" s="9">
        <v>0</v>
      </c>
      <c r="AU165" s="9">
        <v>3.0237997721901255</v>
      </c>
    </row>
    <row r="166" spans="1:47" x14ac:dyDescent="0.25">
      <c r="A166" s="8" t="s">
        <v>652</v>
      </c>
      <c r="B166" s="9" t="s">
        <v>817</v>
      </c>
      <c r="C166" s="9">
        <v>9.6860336609897763E-2</v>
      </c>
      <c r="D166" s="9">
        <v>0.31593951559881778</v>
      </c>
      <c r="H166" s="9">
        <v>0</v>
      </c>
      <c r="I166" s="9">
        <v>0</v>
      </c>
      <c r="K166" s="9">
        <v>0</v>
      </c>
      <c r="L166" s="9">
        <v>0</v>
      </c>
      <c r="M166" s="9">
        <v>0.21099999999999999</v>
      </c>
      <c r="N166" s="9">
        <v>1.8360000000000001</v>
      </c>
      <c r="O166" s="9">
        <v>17.338000000000001</v>
      </c>
      <c r="Q166" s="9">
        <v>1.9E-2</v>
      </c>
      <c r="R166" s="9">
        <v>43.999000000000002</v>
      </c>
      <c r="S166" s="9">
        <v>0.11600000000000001</v>
      </c>
      <c r="T166" s="9">
        <v>2.4E-2</v>
      </c>
      <c r="U166" s="9">
        <v>33.783000000000001</v>
      </c>
      <c r="V166" s="9">
        <v>0.30199999999999999</v>
      </c>
      <c r="X166" s="9">
        <v>0</v>
      </c>
      <c r="Y166" s="9">
        <v>97.628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1.0649274688603758E-2</v>
      </c>
      <c r="AH166" s="9">
        <v>0.1043267203810881</v>
      </c>
      <c r="AI166" s="9">
        <v>0.97275729597186955</v>
      </c>
      <c r="AJ166" s="9">
        <v>0</v>
      </c>
      <c r="AK166" s="9">
        <v>0</v>
      </c>
      <c r="AL166" s="9">
        <v>6.2152835744501726E-4</v>
      </c>
      <c r="AM166" s="9">
        <v>1.3344438323985248</v>
      </c>
      <c r="AN166" s="9">
        <v>3.1025429172431246E-3</v>
      </c>
      <c r="AO166" s="9">
        <v>5.980569629581399E-4</v>
      </c>
      <c r="AP166" s="9">
        <v>0.6163249414573132</v>
      </c>
      <c r="AQ166" s="9">
        <v>5.2507382244895732E-3</v>
      </c>
      <c r="AR166" s="9">
        <v>0</v>
      </c>
      <c r="AS166" s="9">
        <v>0</v>
      </c>
      <c r="AU166" s="9">
        <v>3.0480749313595354</v>
      </c>
    </row>
    <row r="167" spans="1:47" x14ac:dyDescent="0.25">
      <c r="A167" s="8" t="s">
        <v>647</v>
      </c>
      <c r="B167" s="9" t="s">
        <v>818</v>
      </c>
      <c r="C167" s="9">
        <v>0.10142208450084879</v>
      </c>
      <c r="D167" s="9">
        <v>0.4047071866209862</v>
      </c>
      <c r="H167" s="9">
        <v>0</v>
      </c>
      <c r="I167" s="9">
        <v>0</v>
      </c>
      <c r="K167" s="9">
        <v>2.7E-2</v>
      </c>
      <c r="L167" s="9">
        <v>0</v>
      </c>
      <c r="M167" s="9">
        <v>0.23</v>
      </c>
      <c r="N167" s="9">
        <v>1.8560000000000001</v>
      </c>
      <c r="O167" s="9">
        <v>16.654</v>
      </c>
      <c r="Q167" s="9">
        <v>4.2999999999999997E-2</v>
      </c>
      <c r="R167" s="9">
        <v>37.987000000000002</v>
      </c>
      <c r="S167" s="9">
        <v>0.12</v>
      </c>
      <c r="T167" s="9">
        <v>0</v>
      </c>
      <c r="U167" s="9">
        <v>42.933</v>
      </c>
      <c r="V167" s="9">
        <v>0.109</v>
      </c>
      <c r="X167" s="9">
        <v>0</v>
      </c>
      <c r="Y167" s="9">
        <v>99.959000000000003</v>
      </c>
      <c r="AB167" s="9">
        <v>0</v>
      </c>
      <c r="AC167" s="9">
        <v>0</v>
      </c>
      <c r="AD167" s="9">
        <v>0</v>
      </c>
      <c r="AE167" s="9">
        <v>1.9675560277689404E-3</v>
      </c>
      <c r="AF167" s="9">
        <v>0</v>
      </c>
      <c r="AG167" s="9">
        <v>1.1768421188613482E-2</v>
      </c>
      <c r="AH167" s="9">
        <v>0.10691869350671915</v>
      </c>
      <c r="AI167" s="9">
        <v>0.94727669236926693</v>
      </c>
      <c r="AJ167" s="9">
        <v>0</v>
      </c>
      <c r="AK167" s="9">
        <v>0</v>
      </c>
      <c r="AL167" s="9">
        <v>1.4260297832205022E-3</v>
      </c>
      <c r="AM167" s="9">
        <v>1.168006561824124</v>
      </c>
      <c r="AN167" s="9">
        <v>3.2538224234523799E-3</v>
      </c>
      <c r="AO167" s="9">
        <v>0</v>
      </c>
      <c r="AP167" s="9">
        <v>0.79406409579772796</v>
      </c>
      <c r="AQ167" s="9">
        <v>1.9212890836807885E-3</v>
      </c>
      <c r="AR167" s="9">
        <v>0</v>
      </c>
      <c r="AS167" s="9">
        <v>0</v>
      </c>
      <c r="AU167" s="9">
        <v>3.0366031620045746</v>
      </c>
    </row>
    <row r="168" spans="1:47" x14ac:dyDescent="0.25">
      <c r="A168" s="8" t="s">
        <v>652</v>
      </c>
      <c r="B168" s="9" t="s">
        <v>819</v>
      </c>
      <c r="C168" s="9">
        <v>9.1249182287874153E-2</v>
      </c>
      <c r="D168" s="9">
        <v>0.37620161018964776</v>
      </c>
      <c r="H168" s="9">
        <v>0</v>
      </c>
      <c r="I168" s="9">
        <v>0</v>
      </c>
      <c r="K168" s="9">
        <v>1.7000000000000001E-2</v>
      </c>
      <c r="L168" s="9">
        <v>0</v>
      </c>
      <c r="M168" s="9">
        <v>0.25</v>
      </c>
      <c r="N168" s="9">
        <v>1.6679999999999999</v>
      </c>
      <c r="O168" s="9">
        <v>16.824000000000002</v>
      </c>
      <c r="Q168" s="9">
        <v>2.8000000000000001E-2</v>
      </c>
      <c r="R168" s="9">
        <v>39.804000000000002</v>
      </c>
      <c r="S168" s="9">
        <v>0</v>
      </c>
      <c r="T168" s="9">
        <v>0</v>
      </c>
      <c r="U168" s="9">
        <v>39.906999999999996</v>
      </c>
      <c r="V168" s="9">
        <v>0.191</v>
      </c>
      <c r="X168" s="9">
        <v>0</v>
      </c>
      <c r="Y168" s="9">
        <v>98.688999999999993</v>
      </c>
      <c r="AB168" s="9">
        <v>0</v>
      </c>
      <c r="AC168" s="9">
        <v>0</v>
      </c>
      <c r="AD168" s="9">
        <v>0</v>
      </c>
      <c r="AE168" s="9">
        <v>1.239504261834342E-3</v>
      </c>
      <c r="AF168" s="9">
        <v>0</v>
      </c>
      <c r="AG168" s="9">
        <v>1.2798708121953462E-2</v>
      </c>
      <c r="AH168" s="9">
        <v>9.6140743568911224E-2</v>
      </c>
      <c r="AI168" s="9">
        <v>0.95746588783744047</v>
      </c>
      <c r="AJ168" s="9">
        <v>0</v>
      </c>
      <c r="AK168" s="9">
        <v>0</v>
      </c>
      <c r="AL168" s="9">
        <v>9.2908175329684743E-4</v>
      </c>
      <c r="AM168" s="9">
        <v>1.2245393977611558</v>
      </c>
      <c r="AN168" s="9">
        <v>0</v>
      </c>
      <c r="AO168" s="9">
        <v>0</v>
      </c>
      <c r="AP168" s="9">
        <v>0.73849772731613306</v>
      </c>
      <c r="AQ168" s="9">
        <v>3.3684906293635019E-3</v>
      </c>
      <c r="AR168" s="9">
        <v>0</v>
      </c>
      <c r="AS168" s="9">
        <v>0</v>
      </c>
      <c r="AU168" s="9">
        <v>3.0349795412500886</v>
      </c>
    </row>
    <row r="169" spans="1:47" x14ac:dyDescent="0.25">
      <c r="A169" s="8" t="s">
        <v>740</v>
      </c>
      <c r="B169" s="9" t="s">
        <v>820</v>
      </c>
      <c r="C169" s="9">
        <v>0.21586067596005482</v>
      </c>
      <c r="D169" s="9">
        <v>0.6725498342876759</v>
      </c>
      <c r="H169" s="9">
        <v>0</v>
      </c>
      <c r="I169" s="9">
        <v>0</v>
      </c>
      <c r="K169" s="9">
        <v>1.7999999999999999E-2</v>
      </c>
      <c r="L169" s="9">
        <v>8.9999999999999993E-3</v>
      </c>
      <c r="M169" s="9">
        <v>0.79300000000000004</v>
      </c>
      <c r="N169" s="9">
        <v>3.496</v>
      </c>
      <c r="O169" s="9">
        <v>12.862</v>
      </c>
      <c r="Q169" s="9">
        <v>0.247</v>
      </c>
      <c r="R169" s="9">
        <v>18.488</v>
      </c>
      <c r="S169" s="9">
        <v>0.52300000000000002</v>
      </c>
      <c r="T169" s="9">
        <v>8.9999999999999993E-3</v>
      </c>
      <c r="U169" s="9">
        <v>63.127000000000002</v>
      </c>
      <c r="V169" s="9">
        <v>6.2E-2</v>
      </c>
      <c r="X169" s="9">
        <v>0</v>
      </c>
      <c r="Y169" s="9">
        <v>99.634</v>
      </c>
      <c r="AB169" s="9">
        <v>0</v>
      </c>
      <c r="AC169" s="9">
        <v>0</v>
      </c>
      <c r="AD169" s="9">
        <v>0</v>
      </c>
      <c r="AE169" s="9">
        <v>1.4561302155737662E-3</v>
      </c>
      <c r="AF169" s="9">
        <v>5.9209616663409689E-4</v>
      </c>
      <c r="AG169" s="9">
        <v>4.5043063394954314E-2</v>
      </c>
      <c r="AH169" s="9">
        <v>0.2235689360939016</v>
      </c>
      <c r="AI169" s="9">
        <v>0.8121404866602141</v>
      </c>
      <c r="AJ169" s="9">
        <v>0</v>
      </c>
      <c r="AK169" s="9">
        <v>0</v>
      </c>
      <c r="AL169" s="9">
        <v>9.0932987275675666E-3</v>
      </c>
      <c r="AM169" s="9">
        <v>0.63105117995813254</v>
      </c>
      <c r="AN169" s="9">
        <v>1.5742679553061911E-2</v>
      </c>
      <c r="AO169" s="9">
        <v>2.5240094508423457E-4</v>
      </c>
      <c r="AP169" s="9">
        <v>1.2961159008260994</v>
      </c>
      <c r="AQ169" s="9">
        <v>1.2131717019672943E-3</v>
      </c>
      <c r="AR169" s="9">
        <v>0</v>
      </c>
      <c r="AS169" s="9">
        <v>0</v>
      </c>
      <c r="AU169" s="9">
        <v>3.0362693442431907</v>
      </c>
    </row>
    <row r="170" spans="1:47" x14ac:dyDescent="0.25">
      <c r="A170" s="8" t="s">
        <v>740</v>
      </c>
      <c r="B170" s="9" t="s">
        <v>821</v>
      </c>
      <c r="C170" s="9">
        <v>0.21689724841866309</v>
      </c>
      <c r="D170" s="9">
        <v>0.45610343944203291</v>
      </c>
      <c r="H170" s="9">
        <v>0</v>
      </c>
      <c r="I170" s="9">
        <v>0</v>
      </c>
      <c r="K170" s="9">
        <v>1.4999999999999999E-2</v>
      </c>
      <c r="L170" s="9">
        <v>0</v>
      </c>
      <c r="M170" s="9">
        <v>0.192</v>
      </c>
      <c r="N170" s="9">
        <v>3.8559999999999999</v>
      </c>
      <c r="O170" s="9">
        <v>14.1</v>
      </c>
      <c r="Q170" s="9">
        <v>3.1E-2</v>
      </c>
      <c r="R170" s="9">
        <v>33.643999999999998</v>
      </c>
      <c r="S170" s="9">
        <v>2.1000000000000001E-2</v>
      </c>
      <c r="T170" s="9">
        <v>1.9E-2</v>
      </c>
      <c r="U170" s="9">
        <v>46.902999999999999</v>
      </c>
      <c r="V170" s="9">
        <v>0.34300000000000003</v>
      </c>
      <c r="X170" s="9">
        <v>0</v>
      </c>
      <c r="Y170" s="9">
        <v>99.123999999999995</v>
      </c>
      <c r="AB170" s="9">
        <v>0</v>
      </c>
      <c r="AC170" s="9">
        <v>0</v>
      </c>
      <c r="AD170" s="9">
        <v>0</v>
      </c>
      <c r="AE170" s="9">
        <v>1.1264454877331985E-3</v>
      </c>
      <c r="AF170" s="9">
        <v>0</v>
      </c>
      <c r="AG170" s="9">
        <v>1.0123884286900827E-2</v>
      </c>
      <c r="AH170" s="9">
        <v>0.22891184897842515</v>
      </c>
      <c r="AI170" s="9">
        <v>0.82648120301903971</v>
      </c>
      <c r="AJ170" s="9">
        <v>0</v>
      </c>
      <c r="AK170" s="9">
        <v>0</v>
      </c>
      <c r="AL170" s="9">
        <v>1.0594425490564516E-3</v>
      </c>
      <c r="AM170" s="9">
        <v>1.0660399662357685</v>
      </c>
      <c r="AN170" s="9">
        <v>5.8679644368035287E-4</v>
      </c>
      <c r="AO170" s="9">
        <v>4.9464460896228384E-4</v>
      </c>
      <c r="AP170" s="9">
        <v>0.89396501181033305</v>
      </c>
      <c r="AQ170" s="9">
        <v>6.2303997726220906E-3</v>
      </c>
      <c r="AR170" s="9">
        <v>0</v>
      </c>
      <c r="AS170" s="9">
        <v>0</v>
      </c>
      <c r="AU170" s="9">
        <v>3.035019643192522</v>
      </c>
    </row>
    <row r="171" spans="1:47" x14ac:dyDescent="0.25">
      <c r="A171" s="8" t="s">
        <v>740</v>
      </c>
      <c r="B171" s="9" t="s">
        <v>822</v>
      </c>
      <c r="C171" s="9">
        <v>0.18803415881617147</v>
      </c>
      <c r="D171" s="9">
        <v>0.39794604757510466</v>
      </c>
      <c r="H171" s="9">
        <v>0</v>
      </c>
      <c r="I171" s="9">
        <v>0</v>
      </c>
      <c r="K171" s="9">
        <v>7.0000000000000001E-3</v>
      </c>
      <c r="L171" s="9">
        <v>0</v>
      </c>
      <c r="M171" s="9">
        <v>0.16900000000000001</v>
      </c>
      <c r="N171" s="9">
        <v>3.42</v>
      </c>
      <c r="O171" s="9">
        <v>14.957000000000001</v>
      </c>
      <c r="Q171" s="9">
        <v>3.5999999999999997E-2</v>
      </c>
      <c r="R171" s="9">
        <v>38.040999999999997</v>
      </c>
      <c r="S171" s="9">
        <v>6.8000000000000005E-2</v>
      </c>
      <c r="T171" s="9">
        <v>5.0000000000000001E-3</v>
      </c>
      <c r="U171" s="9">
        <v>41.801000000000002</v>
      </c>
      <c r="V171" s="9">
        <v>0.252</v>
      </c>
      <c r="X171" s="9">
        <v>0</v>
      </c>
      <c r="Y171" s="9">
        <v>98.756</v>
      </c>
      <c r="AB171" s="9">
        <v>0</v>
      </c>
      <c r="AC171" s="9">
        <v>0</v>
      </c>
      <c r="AD171" s="9">
        <v>0</v>
      </c>
      <c r="AE171" s="9">
        <v>5.1506247552636334E-4</v>
      </c>
      <c r="AF171" s="9">
        <v>0</v>
      </c>
      <c r="AG171" s="9">
        <v>8.7312334201316913E-3</v>
      </c>
      <c r="AH171" s="9">
        <v>0.1989300099355763</v>
      </c>
      <c r="AI171" s="9">
        <v>0.85901611638531727</v>
      </c>
      <c r="AJ171" s="9">
        <v>0</v>
      </c>
      <c r="AK171" s="9">
        <v>0</v>
      </c>
      <c r="AL171" s="9">
        <v>1.2054832161661122E-3</v>
      </c>
      <c r="AM171" s="9">
        <v>1.1810294782857247</v>
      </c>
      <c r="AN171" s="9">
        <v>1.8617443361214122E-3</v>
      </c>
      <c r="AO171" s="9">
        <v>1.2754182696993221E-4</v>
      </c>
      <c r="AP171" s="9">
        <v>0.78063770042622804</v>
      </c>
      <c r="AQ171" s="9">
        <v>4.48502930381169E-3</v>
      </c>
      <c r="AR171" s="9">
        <v>0</v>
      </c>
      <c r="AS171" s="9">
        <v>0</v>
      </c>
      <c r="AU171" s="9">
        <v>3.0365393996115739</v>
      </c>
    </row>
    <row r="172" spans="1:47" x14ac:dyDescent="0.25">
      <c r="A172" s="8" t="s">
        <v>740</v>
      </c>
      <c r="B172" s="9" t="s">
        <v>823</v>
      </c>
      <c r="C172" s="9">
        <v>0.12270576233609823</v>
      </c>
      <c r="D172" s="9">
        <v>0.48134836700000294</v>
      </c>
      <c r="H172" s="9">
        <v>0</v>
      </c>
      <c r="I172" s="9">
        <v>0</v>
      </c>
      <c r="K172" s="9">
        <v>0</v>
      </c>
      <c r="L172" s="9">
        <v>0</v>
      </c>
      <c r="M172" s="9">
        <v>0.23899999999999999</v>
      </c>
      <c r="N172" s="9">
        <v>2.1909999999999998</v>
      </c>
      <c r="O172" s="9">
        <v>15.865</v>
      </c>
      <c r="Q172" s="9">
        <v>3.5999999999999997E-2</v>
      </c>
      <c r="R172" s="9">
        <v>32.165999999999997</v>
      </c>
      <c r="S172" s="9">
        <v>4.2000000000000003E-2</v>
      </c>
      <c r="T172" s="9">
        <v>2.8000000000000001E-2</v>
      </c>
      <c r="U172" s="9">
        <v>49.628</v>
      </c>
      <c r="V172" s="9">
        <v>0.20899999999999999</v>
      </c>
      <c r="X172" s="9">
        <v>0</v>
      </c>
      <c r="Y172" s="9">
        <v>100.404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>
        <v>1.2568592028096823E-2</v>
      </c>
      <c r="AH172" s="9">
        <v>0.12972282868052837</v>
      </c>
      <c r="AI172" s="9">
        <v>0.92746329046202647</v>
      </c>
      <c r="AJ172" s="9">
        <v>0</v>
      </c>
      <c r="AK172" s="9">
        <v>0</v>
      </c>
      <c r="AL172" s="9">
        <v>1.2270464475089297E-3</v>
      </c>
      <c r="AM172" s="9">
        <v>1.0164960718481095</v>
      </c>
      <c r="AN172" s="9">
        <v>1.1704699094597483E-3</v>
      </c>
      <c r="AO172" s="9">
        <v>7.2701018489821669E-4</v>
      </c>
      <c r="AP172" s="9">
        <v>0.9433860670906401</v>
      </c>
      <c r="AQ172" s="9">
        <v>3.7862637593983894E-3</v>
      </c>
      <c r="AR172" s="9">
        <v>0</v>
      </c>
      <c r="AS172" s="9">
        <v>0</v>
      </c>
      <c r="AU172" s="9">
        <v>3.0365476404106664</v>
      </c>
    </row>
    <row r="173" spans="1:47" x14ac:dyDescent="0.25">
      <c r="A173" s="8" t="s">
        <v>740</v>
      </c>
      <c r="B173" s="9" t="s">
        <v>824</v>
      </c>
      <c r="C173" s="9">
        <v>0.17566839036762971</v>
      </c>
      <c r="D173" s="9">
        <v>0.36414493337478104</v>
      </c>
      <c r="H173" s="9">
        <v>0</v>
      </c>
      <c r="I173" s="9">
        <v>0</v>
      </c>
      <c r="K173" s="9">
        <v>1.7999999999999999E-2</v>
      </c>
      <c r="L173" s="9">
        <v>2E-3</v>
      </c>
      <c r="M173" s="9">
        <v>0.55200000000000005</v>
      </c>
      <c r="N173" s="9">
        <v>3.2490000000000001</v>
      </c>
      <c r="O173" s="9">
        <v>15.441000000000001</v>
      </c>
      <c r="Q173" s="9">
        <v>1.0999999999999999E-2</v>
      </c>
      <c r="R173" s="9">
        <v>40.630000000000003</v>
      </c>
      <c r="S173" s="9">
        <v>4.9000000000000002E-2</v>
      </c>
      <c r="T173" s="9">
        <v>4.5999999999999999E-2</v>
      </c>
      <c r="U173" s="9">
        <v>38.682000000000002</v>
      </c>
      <c r="V173" s="9">
        <v>0.36</v>
      </c>
      <c r="X173" s="9">
        <v>0</v>
      </c>
      <c r="Y173" s="9">
        <v>99.04</v>
      </c>
      <c r="AB173" s="9">
        <v>0</v>
      </c>
      <c r="AC173" s="9">
        <v>0</v>
      </c>
      <c r="AD173" s="9">
        <v>0</v>
      </c>
      <c r="AE173" s="9">
        <v>1.2986023576840985E-3</v>
      </c>
      <c r="AF173" s="9">
        <v>1.1734260053624896E-4</v>
      </c>
      <c r="AG173" s="9">
        <v>2.7962099899485865E-2</v>
      </c>
      <c r="AH173" s="9">
        <v>0.18529586194469463</v>
      </c>
      <c r="AI173" s="9">
        <v>0.86950894133788248</v>
      </c>
      <c r="AJ173" s="9">
        <v>0</v>
      </c>
      <c r="AK173" s="9">
        <v>0</v>
      </c>
      <c r="AL173" s="9">
        <v>3.6115461062794689E-4</v>
      </c>
      <c r="AM173" s="9">
        <v>1.2367942177639595</v>
      </c>
      <c r="AN173" s="9">
        <v>1.3153732926555199E-3</v>
      </c>
      <c r="AO173" s="9">
        <v>1.1504884741514653E-3</v>
      </c>
      <c r="AP173" s="9">
        <v>0.70829403061346785</v>
      </c>
      <c r="AQ173" s="9">
        <v>6.2821609081501039E-3</v>
      </c>
      <c r="AR173" s="9">
        <v>0</v>
      </c>
      <c r="AS173" s="9">
        <v>0</v>
      </c>
      <c r="AU173" s="9">
        <v>3.0383802738032952</v>
      </c>
    </row>
    <row r="174" spans="1:47" x14ac:dyDescent="0.25">
      <c r="A174" s="8" t="s">
        <v>740</v>
      </c>
      <c r="B174" s="9" t="s">
        <v>825</v>
      </c>
      <c r="C174" s="9">
        <v>0.1812306944416705</v>
      </c>
      <c r="D174" s="9">
        <v>0.55677832847796238</v>
      </c>
      <c r="H174" s="9">
        <v>0</v>
      </c>
      <c r="I174" s="9">
        <v>0</v>
      </c>
      <c r="K174" s="9">
        <v>4.0000000000000001E-3</v>
      </c>
      <c r="L174" s="9">
        <v>0</v>
      </c>
      <c r="M174" s="9">
        <v>0.16600000000000001</v>
      </c>
      <c r="N174" s="9">
        <v>3.089</v>
      </c>
      <c r="O174" s="9">
        <v>14.134</v>
      </c>
      <c r="Q174" s="9">
        <v>0.151</v>
      </c>
      <c r="R174" s="9">
        <v>26.559000000000001</v>
      </c>
      <c r="S174" s="9">
        <v>0.04</v>
      </c>
      <c r="T174" s="9">
        <v>0</v>
      </c>
      <c r="U174" s="9">
        <v>55.465000000000003</v>
      </c>
      <c r="V174" s="9">
        <v>0.16</v>
      </c>
      <c r="X174" s="9">
        <v>0</v>
      </c>
      <c r="Y174" s="9">
        <v>99.768000000000001</v>
      </c>
      <c r="AB174" s="9">
        <v>0</v>
      </c>
      <c r="AC174" s="9">
        <v>0</v>
      </c>
      <c r="AD174" s="9">
        <v>0</v>
      </c>
      <c r="AE174" s="9">
        <v>3.1086754148980329E-4</v>
      </c>
      <c r="AF174" s="9">
        <v>0</v>
      </c>
      <c r="AG174" s="9">
        <v>9.0583792318154003E-3</v>
      </c>
      <c r="AH174" s="9">
        <v>0.18977789403872797</v>
      </c>
      <c r="AI174" s="9">
        <v>0.85738409264012572</v>
      </c>
      <c r="AJ174" s="9">
        <v>0</v>
      </c>
      <c r="AK174" s="9">
        <v>0</v>
      </c>
      <c r="AL174" s="9">
        <v>5.3405886819285564E-3</v>
      </c>
      <c r="AM174" s="9">
        <v>0.87091154581760866</v>
      </c>
      <c r="AN174" s="9">
        <v>1.156710389250017E-3</v>
      </c>
      <c r="AO174" s="9">
        <v>0</v>
      </c>
      <c r="AP174" s="9">
        <v>1.0940454988748813</v>
      </c>
      <c r="AQ174" s="9">
        <v>3.0077258141480213E-3</v>
      </c>
      <c r="AR174" s="9">
        <v>0</v>
      </c>
      <c r="AS174" s="9">
        <v>0</v>
      </c>
      <c r="AU174" s="9">
        <v>3.0309933030299754</v>
      </c>
    </row>
    <row r="175" spans="1:47" x14ac:dyDescent="0.25">
      <c r="A175" s="8" t="s">
        <v>740</v>
      </c>
      <c r="B175" s="9" t="s">
        <v>826</v>
      </c>
      <c r="C175" s="9">
        <v>0.33348884294397396</v>
      </c>
      <c r="D175" s="9">
        <v>0.50264428619354407</v>
      </c>
      <c r="H175" s="9">
        <v>0</v>
      </c>
      <c r="I175" s="9">
        <v>0</v>
      </c>
      <c r="K175" s="9">
        <v>1.0999999999999999E-2</v>
      </c>
      <c r="L175" s="9">
        <v>0</v>
      </c>
      <c r="M175" s="9">
        <v>0.42199999999999999</v>
      </c>
      <c r="N175" s="9">
        <v>5.6719999999999997</v>
      </c>
      <c r="O175" s="9">
        <v>11.481</v>
      </c>
      <c r="Q175" s="9">
        <v>0.27300000000000002</v>
      </c>
      <c r="R175" s="9">
        <v>30.010999999999999</v>
      </c>
      <c r="S175" s="9">
        <v>0.27600000000000002</v>
      </c>
      <c r="T175" s="9">
        <v>0</v>
      </c>
      <c r="U175" s="9">
        <v>50.421999999999997</v>
      </c>
      <c r="V175" s="9">
        <v>0.39500000000000002</v>
      </c>
      <c r="X175" s="9">
        <v>0</v>
      </c>
      <c r="Y175" s="9">
        <v>98.962999999999994</v>
      </c>
      <c r="AB175" s="9">
        <v>0</v>
      </c>
      <c r="AC175" s="9">
        <v>0</v>
      </c>
      <c r="AD175" s="9">
        <v>0</v>
      </c>
      <c r="AE175" s="9">
        <v>8.4141183392699259E-4</v>
      </c>
      <c r="AF175" s="9">
        <v>0</v>
      </c>
      <c r="AG175" s="9">
        <v>2.2664983379860493E-2</v>
      </c>
      <c r="AH175" s="9">
        <v>0.34297659168589756</v>
      </c>
      <c r="AI175" s="9">
        <v>0.68547338180697137</v>
      </c>
      <c r="AJ175" s="9">
        <v>0</v>
      </c>
      <c r="AK175" s="9">
        <v>0</v>
      </c>
      <c r="AL175" s="9">
        <v>9.5033204579680133E-3</v>
      </c>
      <c r="AM175" s="9">
        <v>0.96859749027305753</v>
      </c>
      <c r="AN175" s="9">
        <v>7.8555079134769012E-3</v>
      </c>
      <c r="AO175" s="9">
        <v>0</v>
      </c>
      <c r="AP175" s="9">
        <v>0.97889695562363421</v>
      </c>
      <c r="AQ175" s="9">
        <v>7.3082921429544513E-3</v>
      </c>
      <c r="AR175" s="9">
        <v>0</v>
      </c>
      <c r="AS175" s="9">
        <v>0</v>
      </c>
      <c r="AU175" s="9">
        <v>3.0241179351177472</v>
      </c>
    </row>
    <row r="176" spans="1:47" x14ac:dyDescent="0.25">
      <c r="A176" s="8" t="s">
        <v>740</v>
      </c>
      <c r="B176" s="9" t="s">
        <v>827</v>
      </c>
      <c r="C176" s="9">
        <v>0.34779578213927903</v>
      </c>
      <c r="D176" s="9">
        <v>0.52741541196841324</v>
      </c>
      <c r="H176" s="9">
        <v>0</v>
      </c>
      <c r="I176" s="9">
        <v>0</v>
      </c>
      <c r="K176" s="9">
        <v>1.0999999999999999E-2</v>
      </c>
      <c r="L176" s="9">
        <v>0</v>
      </c>
      <c r="M176" s="9">
        <v>0.128</v>
      </c>
      <c r="N176" s="9">
        <v>5.944</v>
      </c>
      <c r="O176" s="9">
        <v>11.289</v>
      </c>
      <c r="Q176" s="9">
        <v>0.309</v>
      </c>
      <c r="R176" s="9">
        <v>28.318000000000001</v>
      </c>
      <c r="S176" s="9">
        <v>0.20699999999999999</v>
      </c>
      <c r="T176" s="9">
        <v>4.2000000000000003E-2</v>
      </c>
      <c r="U176" s="9">
        <v>52.539000000000001</v>
      </c>
      <c r="V176" s="9">
        <v>0.33400000000000002</v>
      </c>
      <c r="X176" s="9">
        <v>0</v>
      </c>
      <c r="Y176" s="9">
        <v>99.120999999999995</v>
      </c>
      <c r="AB176" s="9">
        <v>0</v>
      </c>
      <c r="AC176" s="9">
        <v>0</v>
      </c>
      <c r="AD176" s="9">
        <v>0</v>
      </c>
      <c r="AE176" s="9">
        <v>8.5026497450946281E-4</v>
      </c>
      <c r="AF176" s="9">
        <v>0</v>
      </c>
      <c r="AG176" s="9">
        <v>6.9470207664713143E-3</v>
      </c>
      <c r="AH176" s="9">
        <v>0.36320576420377981</v>
      </c>
      <c r="AI176" s="9">
        <v>0.68110179458751596</v>
      </c>
      <c r="AJ176" s="9">
        <v>0</v>
      </c>
      <c r="AK176" s="9">
        <v>0</v>
      </c>
      <c r="AL176" s="9">
        <v>1.0869683035489816E-2</v>
      </c>
      <c r="AM176" s="9">
        <v>0.92357277741626531</v>
      </c>
      <c r="AN176" s="9">
        <v>5.9536213122635354E-3</v>
      </c>
      <c r="AO176" s="9">
        <v>1.1254641172013117E-3</v>
      </c>
      <c r="AP176" s="9">
        <v>1.0307287398277443</v>
      </c>
      <c r="AQ176" s="9">
        <v>6.2446908675729352E-3</v>
      </c>
      <c r="AR176" s="9">
        <v>0</v>
      </c>
      <c r="AS176" s="9">
        <v>0</v>
      </c>
      <c r="AU176" s="9">
        <v>3.0305998211088139</v>
      </c>
    </row>
    <row r="177" spans="1:47" x14ac:dyDescent="0.25">
      <c r="A177" s="8" t="s">
        <v>740</v>
      </c>
      <c r="B177" s="9" t="s">
        <v>828</v>
      </c>
      <c r="C177" s="9">
        <v>0.27560714382836293</v>
      </c>
      <c r="D177" s="9">
        <v>0.50198937091225226</v>
      </c>
      <c r="H177" s="9">
        <v>0</v>
      </c>
      <c r="I177" s="9">
        <v>0</v>
      </c>
      <c r="K177" s="9">
        <v>4.0000000000000001E-3</v>
      </c>
      <c r="L177" s="9">
        <v>1.2999999999999999E-2</v>
      </c>
      <c r="M177" s="9">
        <v>0.221</v>
      </c>
      <c r="N177" s="9">
        <v>4.8129999999999997</v>
      </c>
      <c r="O177" s="9">
        <v>12.811999999999999</v>
      </c>
      <c r="Q177" s="9">
        <v>0.112</v>
      </c>
      <c r="R177" s="9">
        <v>30.591000000000001</v>
      </c>
      <c r="S177" s="9">
        <v>0.14699999999999999</v>
      </c>
      <c r="T177" s="9">
        <v>0</v>
      </c>
      <c r="U177" s="9">
        <v>51.262</v>
      </c>
      <c r="V177" s="9">
        <v>0.36799999999999999</v>
      </c>
      <c r="X177" s="9">
        <v>0</v>
      </c>
      <c r="Y177" s="9">
        <v>100.343</v>
      </c>
      <c r="AB177" s="9">
        <v>0</v>
      </c>
      <c r="AC177" s="9">
        <v>0</v>
      </c>
      <c r="AD177" s="9">
        <v>0</v>
      </c>
      <c r="AE177" s="9">
        <v>3.0223389540568775E-4</v>
      </c>
      <c r="AF177" s="9">
        <v>7.9881932150522271E-4</v>
      </c>
      <c r="AG177" s="9">
        <v>1.1724719846339939E-2</v>
      </c>
      <c r="AH177" s="9">
        <v>0.28748246925678989</v>
      </c>
      <c r="AI177" s="9">
        <v>0.75560540308015667</v>
      </c>
      <c r="AJ177" s="9">
        <v>0</v>
      </c>
      <c r="AK177" s="9">
        <v>0</v>
      </c>
      <c r="AL177" s="9">
        <v>3.8512170579977213E-3</v>
      </c>
      <c r="AM177" s="9">
        <v>0.97526759287357478</v>
      </c>
      <c r="AN177" s="9">
        <v>4.1328512067556255E-3</v>
      </c>
      <c r="AO177" s="9">
        <v>0</v>
      </c>
      <c r="AP177" s="9">
        <v>0.98305926986841707</v>
      </c>
      <c r="AQ177" s="9">
        <v>6.7256439027412584E-3</v>
      </c>
      <c r="AR177" s="9">
        <v>0</v>
      </c>
      <c r="AS177" s="9">
        <v>0</v>
      </c>
      <c r="AU177" s="9">
        <v>3.0289502203096834</v>
      </c>
    </row>
    <row r="178" spans="1:47" x14ac:dyDescent="0.25">
      <c r="A178" s="8" t="s">
        <v>647</v>
      </c>
      <c r="B178" s="9" t="s">
        <v>829</v>
      </c>
      <c r="C178" s="9">
        <v>0.89666915008760029</v>
      </c>
      <c r="D178" s="9">
        <v>0.17836155326205438</v>
      </c>
      <c r="H178" s="9">
        <v>0</v>
      </c>
      <c r="I178" s="9">
        <v>0</v>
      </c>
      <c r="K178" s="9">
        <v>5.0000000000000001E-3</v>
      </c>
      <c r="L178" s="9">
        <v>0</v>
      </c>
      <c r="M178" s="9">
        <v>2.7E-2</v>
      </c>
      <c r="N178" s="9">
        <v>18.053000000000001</v>
      </c>
      <c r="O178" s="9">
        <v>2.1070000000000002</v>
      </c>
      <c r="Q178" s="9">
        <v>3.5999999999999997E-2</v>
      </c>
      <c r="R178" s="9">
        <v>59.432000000000002</v>
      </c>
      <c r="S178" s="9">
        <v>8.9999999999999993E-3</v>
      </c>
      <c r="T178" s="9">
        <v>3.3000000000000002E-2</v>
      </c>
      <c r="U178" s="9">
        <v>21.448</v>
      </c>
      <c r="V178" s="9">
        <v>0.20300000000000001</v>
      </c>
      <c r="X178" s="9">
        <v>8.0000000000000002E-3</v>
      </c>
      <c r="Y178" s="9">
        <v>101.361</v>
      </c>
      <c r="AB178" s="9">
        <v>0</v>
      </c>
      <c r="AC178" s="9">
        <v>0</v>
      </c>
      <c r="AD178" s="9">
        <v>0</v>
      </c>
      <c r="AE178" s="9">
        <v>3.2441384279213221E-4</v>
      </c>
      <c r="AF178" s="9">
        <v>0</v>
      </c>
      <c r="AG178" s="9">
        <v>1.2300426223749617E-3</v>
      </c>
      <c r="AH178" s="9">
        <v>0.9259575616125455</v>
      </c>
      <c r="AI178" s="9">
        <v>0.10670600389774772</v>
      </c>
      <c r="AJ178" s="9">
        <v>0</v>
      </c>
      <c r="AK178" s="9">
        <v>0</v>
      </c>
      <c r="AL178" s="9">
        <v>1.062988755003935E-3</v>
      </c>
      <c r="AM178" s="9">
        <v>1.6270341192668103</v>
      </c>
      <c r="AN178" s="9">
        <v>2.1728069422638046E-4</v>
      </c>
      <c r="AO178" s="9">
        <v>7.4227369729209917E-4</v>
      </c>
      <c r="AP178" s="9">
        <v>0.35319711957848998</v>
      </c>
      <c r="AQ178" s="9">
        <v>3.1858717157411316E-3</v>
      </c>
      <c r="AR178" s="9">
        <v>0</v>
      </c>
      <c r="AS178" s="9">
        <v>0</v>
      </c>
      <c r="AU178" s="9">
        <v>3.0196576756830242</v>
      </c>
    </row>
    <row r="179" spans="1:47" x14ac:dyDescent="0.25">
      <c r="A179" s="8" t="s">
        <v>740</v>
      </c>
      <c r="B179" s="9" t="s">
        <v>830</v>
      </c>
      <c r="C179" s="9">
        <v>0.30886548115969065</v>
      </c>
      <c r="D179" s="9">
        <v>9.2607264252557622E-2</v>
      </c>
      <c r="H179" s="9">
        <v>0</v>
      </c>
      <c r="I179" s="9">
        <v>1.6E-2</v>
      </c>
      <c r="K179" s="9">
        <v>1.0999999999999999E-2</v>
      </c>
      <c r="L179" s="9">
        <v>0</v>
      </c>
      <c r="M179" s="9">
        <v>0.38500000000000001</v>
      </c>
      <c r="N179" s="9">
        <v>6.133</v>
      </c>
      <c r="O179" s="9">
        <v>13.898999999999999</v>
      </c>
      <c r="P179" s="9">
        <v>0</v>
      </c>
      <c r="Q179" s="9">
        <v>5.0999999999999997E-2</v>
      </c>
      <c r="R179" s="9">
        <v>66.507000000000005</v>
      </c>
      <c r="S179" s="9">
        <v>0.80300000000000005</v>
      </c>
      <c r="T179" s="9">
        <v>0</v>
      </c>
      <c r="U179" s="9">
        <v>11.284000000000001</v>
      </c>
      <c r="V179" s="9">
        <v>0.24299999999999999</v>
      </c>
      <c r="X179" s="9">
        <v>0</v>
      </c>
      <c r="Y179" s="9">
        <v>99.331999999999994</v>
      </c>
      <c r="AB179" s="9">
        <v>0</v>
      </c>
      <c r="AC179" s="9">
        <v>1.1185054423966173E-3</v>
      </c>
      <c r="AD179" s="9">
        <v>0</v>
      </c>
      <c r="AE179" s="9">
        <v>6.9908212985352579E-4</v>
      </c>
      <c r="AF179" s="9">
        <v>0</v>
      </c>
      <c r="AG179" s="9">
        <v>1.7180004307258981E-2</v>
      </c>
      <c r="AH179" s="9">
        <v>0.30812065163545782</v>
      </c>
      <c r="AI179" s="9">
        <v>0.68946784701633002</v>
      </c>
      <c r="AJ179" s="9">
        <v>0</v>
      </c>
      <c r="AK179" s="9">
        <v>0</v>
      </c>
      <c r="AL179" s="9">
        <v>1.4750355524974078E-3</v>
      </c>
      <c r="AM179" s="9">
        <v>1.7834043252059129</v>
      </c>
      <c r="AN179" s="9">
        <v>1.8988922350196624E-2</v>
      </c>
      <c r="AO179" s="9">
        <v>0</v>
      </c>
      <c r="AP179" s="9">
        <v>0.1820118115420605</v>
      </c>
      <c r="AQ179" s="9">
        <v>3.7354649216414688E-3</v>
      </c>
      <c r="AR179" s="9">
        <v>0</v>
      </c>
      <c r="AS179" s="9">
        <v>0</v>
      </c>
      <c r="AU179" s="9">
        <v>3.0062016501036055</v>
      </c>
    </row>
    <row r="180" spans="1:47" x14ac:dyDescent="0.25">
      <c r="A180" s="8" t="s">
        <v>740</v>
      </c>
      <c r="B180" s="9" t="s">
        <v>831</v>
      </c>
      <c r="C180" s="9">
        <v>0.28963284719978871</v>
      </c>
      <c r="D180" s="9">
        <v>0.10805157808697012</v>
      </c>
      <c r="H180" s="9">
        <v>0</v>
      </c>
      <c r="I180" s="9">
        <v>0</v>
      </c>
      <c r="K180" s="9">
        <v>0</v>
      </c>
      <c r="L180" s="9">
        <v>8.9999999999999993E-3</v>
      </c>
      <c r="M180" s="9">
        <v>0.41499999999999998</v>
      </c>
      <c r="N180" s="9">
        <v>5.7830000000000004</v>
      </c>
      <c r="O180" s="9">
        <v>14.365</v>
      </c>
      <c r="P180" s="9">
        <v>0</v>
      </c>
      <c r="Q180" s="9">
        <v>0.50700000000000001</v>
      </c>
      <c r="R180" s="9">
        <v>65.48</v>
      </c>
      <c r="S180" s="9">
        <v>0.38700000000000001</v>
      </c>
      <c r="T180" s="9">
        <v>5.3999999999999999E-2</v>
      </c>
      <c r="U180" s="9">
        <v>13.186999999999999</v>
      </c>
      <c r="V180" s="9">
        <v>0.16900000000000001</v>
      </c>
      <c r="X180" s="9">
        <v>0</v>
      </c>
      <c r="Y180" s="9">
        <v>100.35599999999999</v>
      </c>
      <c r="AB180" s="9">
        <v>0</v>
      </c>
      <c r="AC180" s="9">
        <v>0</v>
      </c>
      <c r="AD180" s="9">
        <v>0</v>
      </c>
      <c r="AE180" s="9">
        <v>0</v>
      </c>
      <c r="AF180" s="9">
        <v>4.6355938902184701E-4</v>
      </c>
      <c r="AG180" s="9">
        <v>1.8455081234293257E-2</v>
      </c>
      <c r="AH180" s="9">
        <v>0.28953852716414186</v>
      </c>
      <c r="AI180" s="9">
        <v>0.7101358190415501</v>
      </c>
      <c r="AJ180" s="9">
        <v>0</v>
      </c>
      <c r="AK180" s="9">
        <v>0</v>
      </c>
      <c r="AL180" s="9">
        <v>1.4613209044453594E-2</v>
      </c>
      <c r="AM180" s="9">
        <v>1.749832400500871</v>
      </c>
      <c r="AN180" s="9">
        <v>9.1201307356087238E-3</v>
      </c>
      <c r="AO180" s="9">
        <v>1.1856468710842694E-3</v>
      </c>
      <c r="AP180" s="9">
        <v>0.21197655337100407</v>
      </c>
      <c r="AQ180" s="9">
        <v>2.5889902748884013E-3</v>
      </c>
      <c r="AR180" s="9">
        <v>0</v>
      </c>
      <c r="AS180" s="9">
        <v>0</v>
      </c>
      <c r="AU180" s="9">
        <v>3.0079099176269173</v>
      </c>
    </row>
    <row r="181" spans="1:47" x14ac:dyDescent="0.25">
      <c r="A181" s="8" t="s">
        <v>647</v>
      </c>
      <c r="B181" s="9" t="s">
        <v>832</v>
      </c>
      <c r="C181" s="9">
        <v>0.51099506105084813</v>
      </c>
      <c r="D181" s="9">
        <v>0.68087912354060542</v>
      </c>
      <c r="H181" s="9">
        <v>0</v>
      </c>
      <c r="I181" s="9">
        <v>0</v>
      </c>
      <c r="K181" s="9">
        <v>7.0000000000000001E-3</v>
      </c>
      <c r="L181" s="9">
        <v>0</v>
      </c>
      <c r="M181" s="9">
        <v>1.6E-2</v>
      </c>
      <c r="N181" s="9">
        <v>8.3119999999999994</v>
      </c>
      <c r="O181" s="9">
        <v>8.0559999999999992</v>
      </c>
      <c r="Q181" s="9">
        <v>6.6000000000000003E-2</v>
      </c>
      <c r="R181" s="9">
        <v>18.512</v>
      </c>
      <c r="S181" s="9">
        <v>7.2999999999999995E-2</v>
      </c>
      <c r="T181" s="9">
        <v>0</v>
      </c>
      <c r="U181" s="9">
        <v>65.662000000000006</v>
      </c>
      <c r="V181" s="9">
        <v>0.14599999999999999</v>
      </c>
      <c r="X181" s="9">
        <v>0</v>
      </c>
      <c r="Y181" s="9">
        <v>100.85</v>
      </c>
      <c r="AB181" s="9">
        <v>0</v>
      </c>
      <c r="AC181" s="9">
        <v>0</v>
      </c>
      <c r="AD181" s="9">
        <v>0</v>
      </c>
      <c r="AE181" s="9">
        <v>5.6528136715120348E-4</v>
      </c>
      <c r="AF181" s="9">
        <v>0</v>
      </c>
      <c r="AG181" s="9">
        <v>9.0722213193446027E-4</v>
      </c>
      <c r="AH181" s="9">
        <v>0.5306210716857126</v>
      </c>
      <c r="AI181" s="9">
        <v>0.50778636535390209</v>
      </c>
      <c r="AJ181" s="9">
        <v>0</v>
      </c>
      <c r="AK181" s="9">
        <v>0</v>
      </c>
      <c r="AL181" s="9">
        <v>2.4255339762339944E-3</v>
      </c>
      <c r="AM181" s="9">
        <v>0.63076402232755824</v>
      </c>
      <c r="AN181" s="9">
        <v>2.1935056040853032E-3</v>
      </c>
      <c r="AO181" s="9">
        <v>0</v>
      </c>
      <c r="AP181" s="9">
        <v>1.3458036949769465</v>
      </c>
      <c r="AQ181" s="9">
        <v>2.8518216358216302E-3</v>
      </c>
      <c r="AR181" s="9">
        <v>0</v>
      </c>
      <c r="AS181" s="9">
        <v>0</v>
      </c>
      <c r="AU181" s="9">
        <v>3.0239185190593463</v>
      </c>
    </row>
    <row r="182" spans="1:47" x14ac:dyDescent="0.25">
      <c r="A182" s="8" t="s">
        <v>652</v>
      </c>
      <c r="B182" s="9" t="s">
        <v>833</v>
      </c>
      <c r="C182" s="9">
        <v>0.45439614503520076</v>
      </c>
      <c r="D182" s="9">
        <v>0.55284208313070327</v>
      </c>
      <c r="H182" s="9">
        <v>0</v>
      </c>
      <c r="I182" s="9">
        <v>0</v>
      </c>
      <c r="K182" s="9">
        <v>5.0000000000000001E-3</v>
      </c>
      <c r="L182" s="9">
        <v>8.0000000000000002E-3</v>
      </c>
      <c r="M182" s="9">
        <v>4.3999999999999997E-2</v>
      </c>
      <c r="N182" s="9">
        <v>7.6269999999999998</v>
      </c>
      <c r="O182" s="9">
        <v>9.2750000000000004</v>
      </c>
      <c r="Q182" s="9">
        <v>0.35599999999999998</v>
      </c>
      <c r="R182" s="9">
        <v>27.244</v>
      </c>
      <c r="S182" s="9">
        <v>0.1</v>
      </c>
      <c r="T182" s="9">
        <v>0</v>
      </c>
      <c r="U182" s="9">
        <v>55.996000000000002</v>
      </c>
      <c r="V182" s="9">
        <v>0.14299999999999999</v>
      </c>
      <c r="X182" s="9">
        <v>0</v>
      </c>
      <c r="Y182" s="9">
        <v>100.798</v>
      </c>
      <c r="AB182" s="9">
        <v>0</v>
      </c>
      <c r="AC182" s="9">
        <v>0</v>
      </c>
      <c r="AD182" s="9">
        <v>0</v>
      </c>
      <c r="AE182" s="9">
        <v>3.8404491509307981E-4</v>
      </c>
      <c r="AF182" s="9">
        <v>4.9971689533786297E-4</v>
      </c>
      <c r="AG182" s="9">
        <v>2.3729670876700411E-3</v>
      </c>
      <c r="AH182" s="9">
        <v>0.46310352715171355</v>
      </c>
      <c r="AI182" s="9">
        <v>0.55605900803185027</v>
      </c>
      <c r="AJ182" s="9">
        <v>0</v>
      </c>
      <c r="AK182" s="9">
        <v>0</v>
      </c>
      <c r="AL182" s="9">
        <v>1.2443965815586206E-2</v>
      </c>
      <c r="AM182" s="9">
        <v>0.88293722747092296</v>
      </c>
      <c r="AN182" s="9">
        <v>2.857993736482631E-3</v>
      </c>
      <c r="AO182" s="9">
        <v>0</v>
      </c>
      <c r="AP182" s="9">
        <v>1.0916162673048468</v>
      </c>
      <c r="AQ182" s="9">
        <v>2.6567514464782907E-3</v>
      </c>
      <c r="AR182" s="9">
        <v>0</v>
      </c>
      <c r="AS182" s="9">
        <v>0</v>
      </c>
      <c r="AU182" s="9">
        <v>3.0149314698559815</v>
      </c>
    </row>
    <row r="183" spans="1:47" x14ac:dyDescent="0.25">
      <c r="A183" s="8" t="s">
        <v>740</v>
      </c>
      <c r="B183" s="9" t="s">
        <v>834</v>
      </c>
      <c r="C183" s="9">
        <v>0.733605855268466</v>
      </c>
      <c r="D183" s="9">
        <v>0.31706301427135014</v>
      </c>
      <c r="H183" s="9">
        <v>0</v>
      </c>
      <c r="I183" s="9">
        <v>0</v>
      </c>
      <c r="K183" s="9">
        <v>2.5000000000000001E-2</v>
      </c>
      <c r="L183" s="9">
        <v>0</v>
      </c>
      <c r="M183" s="9">
        <v>1.0999999999999999E-2</v>
      </c>
      <c r="N183" s="9">
        <v>13.715</v>
      </c>
      <c r="O183" s="9">
        <v>5.0439999999999996</v>
      </c>
      <c r="Q183" s="9">
        <v>0</v>
      </c>
      <c r="R183" s="9">
        <v>45.883000000000003</v>
      </c>
      <c r="S183" s="9">
        <v>6.0000000000000001E-3</v>
      </c>
      <c r="T183" s="9">
        <v>2.5000000000000001E-2</v>
      </c>
      <c r="U183" s="9">
        <v>35.412999999999997</v>
      </c>
      <c r="V183" s="9">
        <v>0.34799999999999998</v>
      </c>
      <c r="X183" s="9">
        <v>0</v>
      </c>
      <c r="Y183" s="9">
        <v>100.47</v>
      </c>
      <c r="AB183" s="9">
        <v>0</v>
      </c>
      <c r="AC183" s="9">
        <v>0</v>
      </c>
      <c r="AD183" s="9">
        <v>0</v>
      </c>
      <c r="AE183" s="9">
        <v>1.7448472462645952E-3</v>
      </c>
      <c r="AF183" s="9">
        <v>0</v>
      </c>
      <c r="AG183" s="9">
        <v>5.3906000648310556E-4</v>
      </c>
      <c r="AH183" s="9">
        <v>0.75670315214296591</v>
      </c>
      <c r="AI183" s="9">
        <v>0.27478146143887006</v>
      </c>
      <c r="AJ183" s="9">
        <v>0</v>
      </c>
      <c r="AK183" s="9">
        <v>0</v>
      </c>
      <c r="AL183" s="9">
        <v>0</v>
      </c>
      <c r="AM183" s="9">
        <v>1.3511891573486179</v>
      </c>
      <c r="AN183" s="9">
        <v>1.5581810267378395E-4</v>
      </c>
      <c r="AO183" s="9">
        <v>6.0489245985637975E-4</v>
      </c>
      <c r="AP183" s="9">
        <v>0.62730839891857704</v>
      </c>
      <c r="AQ183" s="9">
        <v>5.8748870453190216E-3</v>
      </c>
      <c r="AR183" s="9">
        <v>0</v>
      </c>
      <c r="AS183" s="9">
        <v>0</v>
      </c>
      <c r="AU183" s="9">
        <v>3.0189016747096278</v>
      </c>
    </row>
    <row r="184" spans="1:47" x14ac:dyDescent="0.25">
      <c r="A184" s="8" t="s">
        <v>740</v>
      </c>
      <c r="B184" s="9" t="s">
        <v>835</v>
      </c>
      <c r="C184" s="9">
        <v>0.90317984129755291</v>
      </c>
      <c r="D184" s="9">
        <v>0.74242572066828305</v>
      </c>
      <c r="H184" s="9">
        <v>0</v>
      </c>
      <c r="I184" s="9">
        <v>0</v>
      </c>
      <c r="K184" s="9">
        <v>2E-3</v>
      </c>
      <c r="L184" s="9">
        <v>0</v>
      </c>
      <c r="M184" s="9">
        <v>2.1999999999999999E-2</v>
      </c>
      <c r="N184" s="9">
        <v>13.816000000000001</v>
      </c>
      <c r="O184" s="9">
        <v>1.5</v>
      </c>
      <c r="P184" s="9">
        <v>8.0000000000000002E-3</v>
      </c>
      <c r="Q184" s="9">
        <v>0.254</v>
      </c>
      <c r="R184" s="9">
        <v>14.907</v>
      </c>
      <c r="S184" s="9">
        <v>0.32700000000000001</v>
      </c>
      <c r="T184" s="9">
        <v>2.1000000000000001E-2</v>
      </c>
      <c r="U184" s="9">
        <v>71.430999999999997</v>
      </c>
      <c r="V184" s="9">
        <v>0</v>
      </c>
      <c r="X184" s="9">
        <v>0</v>
      </c>
      <c r="Y184" s="9">
        <v>102.288</v>
      </c>
      <c r="AB184" s="9">
        <v>0</v>
      </c>
      <c r="AC184" s="9">
        <v>0</v>
      </c>
      <c r="AD184" s="9">
        <v>0</v>
      </c>
      <c r="AE184" s="9">
        <v>1.6288364833028638E-4</v>
      </c>
      <c r="AF184" s="9">
        <v>0</v>
      </c>
      <c r="AG184" s="9">
        <v>1.2580479568181228E-3</v>
      </c>
      <c r="AH184" s="9">
        <v>0.88949220102383086</v>
      </c>
      <c r="AI184" s="9">
        <v>9.5352854580977808E-2</v>
      </c>
      <c r="AJ184" s="9">
        <v>0</v>
      </c>
      <c r="AK184" s="9">
        <v>4.4896332491401028E-4</v>
      </c>
      <c r="AL184" s="9">
        <v>9.4140826260347421E-3</v>
      </c>
      <c r="AM184" s="9">
        <v>0.51225320696866228</v>
      </c>
      <c r="AN184" s="9">
        <v>9.9093348257922372E-3</v>
      </c>
      <c r="AO184" s="9">
        <v>5.9290832172161838E-4</v>
      </c>
      <c r="AP184" s="9">
        <v>1.4765059513514791</v>
      </c>
      <c r="AQ184" s="9">
        <v>0</v>
      </c>
      <c r="AR184" s="9">
        <v>0</v>
      </c>
      <c r="AS184" s="9">
        <v>0</v>
      </c>
      <c r="AU184" s="9">
        <v>2.9953904346285611</v>
      </c>
    </row>
    <row r="185" spans="1:47" x14ac:dyDescent="0.25">
      <c r="A185" s="8" t="s">
        <v>740</v>
      </c>
      <c r="B185" s="9" t="s">
        <v>836</v>
      </c>
      <c r="C185" s="9">
        <v>0.66366352497102921</v>
      </c>
      <c r="D185" s="9">
        <v>0.34407731002807285</v>
      </c>
      <c r="H185" s="9">
        <v>0</v>
      </c>
      <c r="I185" s="9">
        <v>0</v>
      </c>
      <c r="K185" s="9">
        <v>1.09268E-2</v>
      </c>
      <c r="M185" s="9">
        <v>0.72599999999999998</v>
      </c>
      <c r="N185" s="9">
        <v>12.173</v>
      </c>
      <c r="O185" s="9">
        <v>6.2480000000000002</v>
      </c>
      <c r="Q185" s="9">
        <v>0.443</v>
      </c>
      <c r="R185" s="9">
        <v>42.561</v>
      </c>
      <c r="S185" s="9">
        <v>0.39400000000000002</v>
      </c>
      <c r="U185" s="9">
        <v>37.116</v>
      </c>
      <c r="V185" s="9">
        <v>0.27100000000000002</v>
      </c>
      <c r="Y185" s="9">
        <v>99.942926799999995</v>
      </c>
      <c r="AB185" s="9">
        <v>0</v>
      </c>
      <c r="AC185" s="9">
        <v>0</v>
      </c>
      <c r="AD185" s="9">
        <v>0</v>
      </c>
      <c r="AE185" s="9">
        <v>7.7249407543128685E-4</v>
      </c>
      <c r="AF185" s="9">
        <v>0</v>
      </c>
      <c r="AG185" s="9">
        <v>3.6038425395676449E-2</v>
      </c>
      <c r="AH185" s="9">
        <v>0.68031823657418733</v>
      </c>
      <c r="AI185" s="9">
        <v>0.34477687710391491</v>
      </c>
      <c r="AJ185" s="9">
        <v>0</v>
      </c>
      <c r="AK185" s="9">
        <v>0</v>
      </c>
      <c r="AL185" s="9">
        <v>1.4252881883773159E-2</v>
      </c>
      <c r="AM185" s="9">
        <v>1.2695825037339099</v>
      </c>
      <c r="AN185" s="9">
        <v>1.0364482985075299E-2</v>
      </c>
      <c r="AO185" s="9">
        <v>0</v>
      </c>
      <c r="AP185" s="9">
        <v>0.66598478665552119</v>
      </c>
      <c r="AQ185" s="9">
        <v>4.6341952479466014E-3</v>
      </c>
      <c r="AR185" s="9">
        <v>0</v>
      </c>
      <c r="AS185" s="9">
        <v>0</v>
      </c>
      <c r="AU185" s="9">
        <v>3.0267248836554357</v>
      </c>
    </row>
    <row r="186" spans="1:47" x14ac:dyDescent="0.25">
      <c r="A186" s="8" t="s">
        <v>740</v>
      </c>
      <c r="B186" s="9" t="s">
        <v>837</v>
      </c>
      <c r="C186" s="9">
        <v>0.160883832776823</v>
      </c>
      <c r="D186" s="9">
        <v>0.46886956115654205</v>
      </c>
      <c r="H186" s="9">
        <v>0</v>
      </c>
      <c r="I186" s="9">
        <v>0</v>
      </c>
      <c r="K186" s="9">
        <v>4.1906000000000001E-3</v>
      </c>
      <c r="M186" s="9">
        <v>1.0409999999999999</v>
      </c>
      <c r="N186" s="9">
        <v>2.7589999999999999</v>
      </c>
      <c r="O186" s="9">
        <v>14.574</v>
      </c>
      <c r="Q186" s="9">
        <v>0.96699999999999997</v>
      </c>
      <c r="R186" s="9">
        <v>32.124000000000002</v>
      </c>
      <c r="S186" s="9">
        <v>0.873</v>
      </c>
      <c r="U186" s="9">
        <v>47.143999999999998</v>
      </c>
      <c r="V186" s="9">
        <v>0.30499999999999999</v>
      </c>
      <c r="Y186" s="9">
        <v>99.791190600000007</v>
      </c>
      <c r="AB186" s="9">
        <v>0</v>
      </c>
      <c r="AC186" s="9">
        <v>0</v>
      </c>
      <c r="AD186" s="9">
        <v>0</v>
      </c>
      <c r="AE186" s="9">
        <v>3.1205971493642338E-4</v>
      </c>
      <c r="AF186" s="9">
        <v>0</v>
      </c>
      <c r="AG186" s="9">
        <v>5.443011496464243E-2</v>
      </c>
      <c r="AH186" s="9">
        <v>0.16241477196268367</v>
      </c>
      <c r="AI186" s="9">
        <v>0.84710103307152618</v>
      </c>
      <c r="AJ186" s="9">
        <v>0</v>
      </c>
      <c r="AK186" s="9">
        <v>0</v>
      </c>
      <c r="AL186" s="9">
        <v>3.277062840061265E-2</v>
      </c>
      <c r="AM186" s="9">
        <v>1.0093413324490217</v>
      </c>
      <c r="AN186" s="9">
        <v>2.4189394657892872E-2</v>
      </c>
      <c r="AO186" s="9">
        <v>0</v>
      </c>
      <c r="AP186" s="9">
        <v>0.89102298228856514</v>
      </c>
      <c r="AQ186" s="9">
        <v>5.4936907868632359E-3</v>
      </c>
      <c r="AR186" s="9">
        <v>0</v>
      </c>
      <c r="AS186" s="9">
        <v>0</v>
      </c>
      <c r="AU186" s="9">
        <v>3.0270760082967443</v>
      </c>
    </row>
    <row r="187" spans="1:47" x14ac:dyDescent="0.25">
      <c r="A187" s="8" t="s">
        <v>740</v>
      </c>
      <c r="B187" s="9" t="s">
        <v>838</v>
      </c>
      <c r="C187" s="9">
        <v>0.71924111691001369</v>
      </c>
      <c r="D187" s="9">
        <v>0.44244644224539587</v>
      </c>
      <c r="H187" s="9">
        <v>0</v>
      </c>
      <c r="I187" s="9">
        <v>8.0000000000000002E-3</v>
      </c>
      <c r="K187" s="9">
        <v>1.06912E-2</v>
      </c>
      <c r="M187" s="9">
        <v>0.63</v>
      </c>
      <c r="N187" s="9">
        <v>12.503</v>
      </c>
      <c r="O187" s="9">
        <v>4.9429999999999996</v>
      </c>
      <c r="Q187" s="9">
        <v>0.28100000000000003</v>
      </c>
      <c r="R187" s="9">
        <v>34.692999999999998</v>
      </c>
      <c r="S187" s="9">
        <v>0.29599999999999999</v>
      </c>
      <c r="U187" s="9">
        <v>45.768000000000001</v>
      </c>
      <c r="V187" s="9">
        <v>0.318</v>
      </c>
      <c r="Y187" s="9">
        <v>99.450691199999994</v>
      </c>
      <c r="AB187" s="9">
        <v>0</v>
      </c>
      <c r="AC187" s="9">
        <v>6.5188926967080392E-4</v>
      </c>
      <c r="AD187" s="9">
        <v>0</v>
      </c>
      <c r="AE187" s="9">
        <v>7.9200458542847156E-4</v>
      </c>
      <c r="AF187" s="9">
        <v>0</v>
      </c>
      <c r="AG187" s="9">
        <v>3.2769424537940725E-2</v>
      </c>
      <c r="AH187" s="9">
        <v>0.73219675642967019</v>
      </c>
      <c r="AI187" s="9">
        <v>0.28581617305260992</v>
      </c>
      <c r="AJ187" s="9">
        <v>0</v>
      </c>
      <c r="AK187" s="9">
        <v>0</v>
      </c>
      <c r="AL187" s="9">
        <v>9.4733669168380677E-3</v>
      </c>
      <c r="AM187" s="9">
        <v>1.0844013263310419</v>
      </c>
      <c r="AN187" s="9">
        <v>8.1590991521885287E-3</v>
      </c>
      <c r="AO187" s="9">
        <v>0</v>
      </c>
      <c r="AP187" s="9">
        <v>0.86052631559482862</v>
      </c>
      <c r="AQ187" s="9">
        <v>5.6981153330580231E-3</v>
      </c>
      <c r="AR187" s="9">
        <v>0</v>
      </c>
      <c r="AS187" s="9">
        <v>0</v>
      </c>
      <c r="AU187" s="9">
        <v>3.0204844712032757</v>
      </c>
    </row>
    <row r="188" spans="1:47" x14ac:dyDescent="0.25">
      <c r="A188" s="8" t="s">
        <v>740</v>
      </c>
      <c r="B188" s="9" t="s">
        <v>839</v>
      </c>
      <c r="C188" s="9">
        <v>0.7123870160940895</v>
      </c>
      <c r="D188" s="9">
        <v>0.42691393921739623</v>
      </c>
      <c r="H188" s="9">
        <v>0</v>
      </c>
      <c r="I188" s="9">
        <v>0</v>
      </c>
      <c r="K188" s="9">
        <v>-3.4779999999999967E-4</v>
      </c>
      <c r="M188" s="9">
        <v>0.60599999999999998</v>
      </c>
      <c r="N188" s="9">
        <v>12.414</v>
      </c>
      <c r="O188" s="9">
        <v>5.0759999999999996</v>
      </c>
      <c r="Q188" s="9">
        <v>0.23499999999999999</v>
      </c>
      <c r="R188" s="9">
        <v>36.256</v>
      </c>
      <c r="S188" s="9">
        <v>0.30099999999999999</v>
      </c>
      <c r="U188" s="9">
        <v>44.9</v>
      </c>
      <c r="V188" s="9">
        <v>2.5000000000000001E-2</v>
      </c>
      <c r="Y188" s="9">
        <v>99.812652200000002</v>
      </c>
      <c r="AB188" s="9">
        <v>0</v>
      </c>
      <c r="AC188" s="9">
        <v>0</v>
      </c>
      <c r="AD188" s="9">
        <v>0</v>
      </c>
      <c r="AE188" s="9">
        <v>-2.5505956904830429E-5</v>
      </c>
      <c r="AF188" s="9">
        <v>0</v>
      </c>
      <c r="AG188" s="9">
        <v>3.1204102181847559E-2</v>
      </c>
      <c r="AH188" s="9">
        <v>0.71967449608377776</v>
      </c>
      <c r="AI188" s="9">
        <v>0.29055516816479937</v>
      </c>
      <c r="AJ188" s="9">
        <v>0</v>
      </c>
      <c r="AK188" s="9">
        <v>0</v>
      </c>
      <c r="AL188" s="9">
        <v>7.8429004524727484E-3</v>
      </c>
      <c r="AM188" s="9">
        <v>1.1218605437849258</v>
      </c>
      <c r="AN188" s="9">
        <v>8.2134912201646051E-3</v>
      </c>
      <c r="AO188" s="9">
        <v>0</v>
      </c>
      <c r="AP188" s="9">
        <v>0.83571724523496072</v>
      </c>
      <c r="AQ188" s="9">
        <v>4.4346048321399888E-4</v>
      </c>
      <c r="AR188" s="9">
        <v>0</v>
      </c>
      <c r="AS188" s="9">
        <v>0</v>
      </c>
      <c r="AU188" s="9">
        <v>3.0154859016492574</v>
      </c>
    </row>
    <row r="189" spans="1:47" x14ac:dyDescent="0.25">
      <c r="A189" s="8" t="s">
        <v>740</v>
      </c>
      <c r="B189" s="9" t="s">
        <v>840</v>
      </c>
      <c r="C189" s="9">
        <v>0.66551886025687224</v>
      </c>
      <c r="D189" s="9">
        <v>0.34684050731718757</v>
      </c>
      <c r="H189" s="9">
        <v>0</v>
      </c>
      <c r="I189" s="9">
        <v>1.4E-2</v>
      </c>
      <c r="K189" s="9">
        <v>4.0516000000000007E-3</v>
      </c>
      <c r="M189" s="9">
        <v>0.81200000000000006</v>
      </c>
      <c r="N189" s="9">
        <v>12.093999999999999</v>
      </c>
      <c r="O189" s="9">
        <v>6.1559999999999997</v>
      </c>
      <c r="Q189" s="9">
        <v>0.33400000000000002</v>
      </c>
      <c r="R189" s="9">
        <v>42.162999999999997</v>
      </c>
      <c r="S189" s="9">
        <v>0.378</v>
      </c>
      <c r="U189" s="9">
        <v>37.220999999999997</v>
      </c>
      <c r="V189" s="9">
        <v>0.30499999999999999</v>
      </c>
      <c r="Y189" s="9">
        <v>99.481051600000001</v>
      </c>
      <c r="AB189" s="9">
        <v>0</v>
      </c>
      <c r="AC189" s="9">
        <v>1.0943452856486578E-3</v>
      </c>
      <c r="AD189" s="9">
        <v>0</v>
      </c>
      <c r="AE189" s="9">
        <v>2.8791897975546021E-4</v>
      </c>
      <c r="AF189" s="9">
        <v>0</v>
      </c>
      <c r="AG189" s="9">
        <v>4.0516020744427873E-2</v>
      </c>
      <c r="AH189" s="9">
        <v>0.6794007531326347</v>
      </c>
      <c r="AI189" s="9">
        <v>0.34145799889492529</v>
      </c>
      <c r="AJ189" s="9">
        <v>0</v>
      </c>
      <c r="AK189" s="9">
        <v>0</v>
      </c>
      <c r="AL189" s="9">
        <v>1.0801572764048254E-2</v>
      </c>
      <c r="AM189" s="9">
        <v>1.2642186085562332</v>
      </c>
      <c r="AN189" s="9">
        <v>9.995045830607386E-3</v>
      </c>
      <c r="AO189" s="9">
        <v>0</v>
      </c>
      <c r="AP189" s="9">
        <v>0.67132488842875748</v>
      </c>
      <c r="AQ189" s="9">
        <v>5.2425966411893997E-3</v>
      </c>
      <c r="AR189" s="9">
        <v>0</v>
      </c>
      <c r="AS189" s="9">
        <v>0</v>
      </c>
      <c r="AU189" s="9">
        <v>3.0243397492582274</v>
      </c>
    </row>
    <row r="190" spans="1:47" x14ac:dyDescent="0.25">
      <c r="A190" s="8" t="s">
        <v>740</v>
      </c>
      <c r="B190" s="9" t="s">
        <v>841</v>
      </c>
      <c r="C190" s="9">
        <v>0.74248897019367144</v>
      </c>
      <c r="D190" s="9">
        <v>0.36603287656653255</v>
      </c>
      <c r="H190" s="9">
        <v>0</v>
      </c>
      <c r="I190" s="9">
        <v>0</v>
      </c>
      <c r="K190" s="9">
        <v>7.8721999999999993E-3</v>
      </c>
      <c r="M190" s="9">
        <v>0.83799999999999997</v>
      </c>
      <c r="N190" s="9">
        <v>13.260999999999999</v>
      </c>
      <c r="O190" s="9">
        <v>4.6580000000000004</v>
      </c>
      <c r="Q190" s="9">
        <v>0.36699999999999999</v>
      </c>
      <c r="R190" s="9">
        <v>40.265000000000001</v>
      </c>
      <c r="S190" s="9">
        <v>0.40100000000000002</v>
      </c>
      <c r="U190" s="9">
        <v>38.648000000000003</v>
      </c>
      <c r="V190" s="9">
        <v>0.32700000000000001</v>
      </c>
      <c r="Y190" s="9">
        <v>98.772872200000009</v>
      </c>
      <c r="AB190" s="9">
        <v>0</v>
      </c>
      <c r="AC190" s="9">
        <v>0</v>
      </c>
      <c r="AD190" s="9">
        <v>0</v>
      </c>
      <c r="AE190" s="9">
        <v>5.6791775335980664E-4</v>
      </c>
      <c r="AF190" s="9">
        <v>0</v>
      </c>
      <c r="AG190" s="9">
        <v>4.2448306441866673E-2</v>
      </c>
      <c r="AH190" s="9">
        <v>0.75627183794142872</v>
      </c>
      <c r="AI190" s="9">
        <v>0.26229122265752158</v>
      </c>
      <c r="AJ190" s="9">
        <v>0</v>
      </c>
      <c r="AK190" s="9">
        <v>0</v>
      </c>
      <c r="AL190" s="9">
        <v>1.2049032802406962E-2</v>
      </c>
      <c r="AM190" s="9">
        <v>1.2256429495424759</v>
      </c>
      <c r="AN190" s="9">
        <v>1.0764229690775801E-2</v>
      </c>
      <c r="AO190" s="9">
        <v>0</v>
      </c>
      <c r="AP190" s="9">
        <v>0.70764807492671755</v>
      </c>
      <c r="AQ190" s="9">
        <v>5.7061075348695681E-3</v>
      </c>
      <c r="AR190" s="9">
        <v>0</v>
      </c>
      <c r="AS190" s="9">
        <v>0</v>
      </c>
      <c r="AU190" s="9">
        <v>3.0233896792914221</v>
      </c>
    </row>
    <row r="191" spans="1:47" x14ac:dyDescent="0.25">
      <c r="A191" s="8"/>
      <c r="B191" s="9" t="s">
        <v>842</v>
      </c>
      <c r="C191" s="9">
        <v>0.74948490345447905</v>
      </c>
      <c r="D191" s="9">
        <v>0.45336450337981793</v>
      </c>
      <c r="H191" s="9">
        <v>0</v>
      </c>
      <c r="I191" s="9">
        <v>0</v>
      </c>
      <c r="K191" s="9">
        <v>1.6017200000000002E-2</v>
      </c>
      <c r="M191" s="9">
        <v>0.14399999999999999</v>
      </c>
      <c r="N191" s="9">
        <v>13.231</v>
      </c>
      <c r="O191" s="9">
        <v>4.4790000000000001</v>
      </c>
      <c r="Q191" s="9">
        <v>6.6000000000000003E-2</v>
      </c>
      <c r="R191" s="9">
        <v>34.273000000000003</v>
      </c>
      <c r="S191" s="9">
        <v>0.126</v>
      </c>
      <c r="U191" s="9">
        <v>47.255000000000003</v>
      </c>
      <c r="V191" s="9">
        <v>0.186</v>
      </c>
      <c r="Y191" s="9">
        <v>99.776017200000013</v>
      </c>
      <c r="AB191" s="9">
        <v>0</v>
      </c>
      <c r="AC191" s="9">
        <v>0</v>
      </c>
      <c r="AD191" s="9">
        <v>0</v>
      </c>
      <c r="AE191" s="9">
        <v>1.192363030307205E-3</v>
      </c>
      <c r="AF191" s="9">
        <v>0</v>
      </c>
      <c r="AG191" s="9">
        <v>7.5268180731159597E-3</v>
      </c>
      <c r="AH191" s="9">
        <v>0.77862241224134088</v>
      </c>
      <c r="AI191" s="9">
        <v>0.26025429982125431</v>
      </c>
      <c r="AJ191" s="9">
        <v>0</v>
      </c>
      <c r="AK191" s="9">
        <v>0</v>
      </c>
      <c r="AL191" s="9">
        <v>2.2359528213334269E-3</v>
      </c>
      <c r="AM191" s="9">
        <v>1.0765171836024356</v>
      </c>
      <c r="AN191" s="9">
        <v>3.4901308251799597E-3</v>
      </c>
      <c r="AO191" s="9">
        <v>0</v>
      </c>
      <c r="AP191" s="9">
        <v>0.89283385609126076</v>
      </c>
      <c r="AQ191" s="9">
        <v>3.3491740778661947E-3</v>
      </c>
      <c r="AR191" s="9">
        <v>0</v>
      </c>
      <c r="AS191" s="9">
        <v>0</v>
      </c>
      <c r="AU191" s="9">
        <v>3.0260221905840941</v>
      </c>
    </row>
    <row r="192" spans="1:47" x14ac:dyDescent="0.25">
      <c r="A192" s="8"/>
      <c r="B192" s="9" t="s">
        <v>843</v>
      </c>
      <c r="C192" s="9">
        <v>0.68147079693587809</v>
      </c>
      <c r="D192" s="9">
        <v>0.54414267577150843</v>
      </c>
      <c r="H192" s="9">
        <v>0</v>
      </c>
      <c r="I192" s="9">
        <v>0</v>
      </c>
      <c r="K192" s="9">
        <v>3.4666000000000002E-3</v>
      </c>
      <c r="M192" s="9">
        <v>0.38300000000000001</v>
      </c>
      <c r="N192" s="9">
        <v>11.462</v>
      </c>
      <c r="O192" s="9">
        <v>5.4260000000000002</v>
      </c>
      <c r="Q192" s="9">
        <v>0.40100000000000002</v>
      </c>
      <c r="R192" s="9">
        <v>27.056000000000001</v>
      </c>
      <c r="S192" s="9">
        <v>0.45300000000000001</v>
      </c>
      <c r="U192" s="9">
        <v>53.69</v>
      </c>
      <c r="V192" s="9">
        <v>0.28299999999999997</v>
      </c>
      <c r="Y192" s="9">
        <v>99.157466600000006</v>
      </c>
      <c r="AB192" s="9">
        <v>0</v>
      </c>
      <c r="AC192" s="9">
        <v>0</v>
      </c>
      <c r="AD192" s="9">
        <v>0</v>
      </c>
      <c r="AE192" s="9">
        <v>2.6889643052681469E-4</v>
      </c>
      <c r="AF192" s="9">
        <v>0</v>
      </c>
      <c r="AG192" s="9">
        <v>2.0859654063810722E-2</v>
      </c>
      <c r="AH192" s="9">
        <v>0.70283606095604834</v>
      </c>
      <c r="AI192" s="9">
        <v>0.32851563322693894</v>
      </c>
      <c r="AJ192" s="9">
        <v>0</v>
      </c>
      <c r="AK192" s="9">
        <v>0</v>
      </c>
      <c r="AL192" s="9">
        <v>1.4155410677476332E-2</v>
      </c>
      <c r="AM192" s="9">
        <v>0.88550666976375469</v>
      </c>
      <c r="AN192" s="9">
        <v>1.3074610633391989E-2</v>
      </c>
      <c r="AO192" s="9">
        <v>0</v>
      </c>
      <c r="AP192" s="9">
        <v>1.057001704457097</v>
      </c>
      <c r="AQ192" s="9">
        <v>5.3097076949995643E-3</v>
      </c>
      <c r="AR192" s="9">
        <v>0</v>
      </c>
      <c r="AS192" s="9">
        <v>0</v>
      </c>
      <c r="AU192" s="9">
        <v>3.027528347904044</v>
      </c>
    </row>
    <row r="193" spans="1:47" x14ac:dyDescent="0.25">
      <c r="A193" s="8"/>
      <c r="B193" s="9" t="s">
        <v>844</v>
      </c>
      <c r="C193" s="9">
        <v>0.65474984209406406</v>
      </c>
      <c r="D193" s="9">
        <v>0.50017412753132862</v>
      </c>
      <c r="H193" s="9">
        <v>0</v>
      </c>
      <c r="I193" s="9">
        <v>0</v>
      </c>
      <c r="K193" s="9">
        <v>1.8286000000000005E-3</v>
      </c>
      <c r="M193" s="9">
        <v>0.41599999999999998</v>
      </c>
      <c r="N193" s="9">
        <v>10.81</v>
      </c>
      <c r="O193" s="9">
        <v>5.7729999999999997</v>
      </c>
      <c r="Q193" s="9">
        <v>0.39800000000000002</v>
      </c>
      <c r="R193" s="9">
        <v>30.526</v>
      </c>
      <c r="S193" s="9">
        <v>0.66300000000000003</v>
      </c>
      <c r="U193" s="9">
        <v>50.783000000000001</v>
      </c>
      <c r="V193" s="9">
        <v>0.42299999999999999</v>
      </c>
      <c r="Y193" s="9">
        <v>99.793828599999998</v>
      </c>
      <c r="AB193" s="9">
        <v>0</v>
      </c>
      <c r="AC193" s="9">
        <v>0</v>
      </c>
      <c r="AD193" s="9">
        <v>0</v>
      </c>
      <c r="AE193" s="9">
        <v>1.384905188458561E-4</v>
      </c>
      <c r="AF193" s="9">
        <v>0</v>
      </c>
      <c r="AG193" s="9">
        <v>2.2121862104385763E-2</v>
      </c>
      <c r="AH193" s="9">
        <v>0.64720125131273754</v>
      </c>
      <c r="AI193" s="9">
        <v>0.34126977945958897</v>
      </c>
      <c r="AJ193" s="9">
        <v>0</v>
      </c>
      <c r="AK193" s="9">
        <v>0</v>
      </c>
      <c r="AL193" s="9">
        <v>1.3717696673331765E-2</v>
      </c>
      <c r="AM193" s="9">
        <v>0.97547954876742404</v>
      </c>
      <c r="AN193" s="9">
        <v>1.8683752818614254E-2</v>
      </c>
      <c r="AO193" s="9">
        <v>0</v>
      </c>
      <c r="AP193" s="9">
        <v>0.97615921684802787</v>
      </c>
      <c r="AQ193" s="9">
        <v>7.7489804925113329E-3</v>
      </c>
      <c r="AR193" s="9">
        <v>0</v>
      </c>
      <c r="AS193" s="9">
        <v>0</v>
      </c>
      <c r="AU193" s="9">
        <v>3.0025205789954676</v>
      </c>
    </row>
    <row r="194" spans="1:47" x14ac:dyDescent="0.25">
      <c r="A194" s="8"/>
      <c r="B194" s="9" t="s">
        <v>845</v>
      </c>
      <c r="C194" s="9">
        <v>0.72675734598236097</v>
      </c>
      <c r="D194" s="9">
        <v>0.59235586482063363</v>
      </c>
      <c r="H194" s="9">
        <v>0</v>
      </c>
      <c r="I194" s="9">
        <v>0</v>
      </c>
      <c r="K194" s="9">
        <v>1.7442E-3</v>
      </c>
      <c r="M194" s="9">
        <v>0.25900000000000001</v>
      </c>
      <c r="N194" s="9">
        <v>12.02</v>
      </c>
      <c r="O194" s="9">
        <v>4.577</v>
      </c>
      <c r="Q194" s="9">
        <v>0.21</v>
      </c>
      <c r="R194" s="9">
        <v>24.331</v>
      </c>
      <c r="S194" s="9">
        <v>0.161</v>
      </c>
      <c r="U194" s="9">
        <v>58.777000000000001</v>
      </c>
      <c r="V194" s="9">
        <v>0.30399999999999999</v>
      </c>
      <c r="Y194" s="9">
        <v>100.6407442</v>
      </c>
      <c r="AB194" s="9">
        <v>0</v>
      </c>
      <c r="AC194" s="9">
        <v>0</v>
      </c>
      <c r="AD194" s="9">
        <v>0</v>
      </c>
      <c r="AE194" s="9">
        <v>1.3603232481127921E-4</v>
      </c>
      <c r="AF194" s="9">
        <v>0</v>
      </c>
      <c r="AG194" s="9">
        <v>1.4183147698856133E-2</v>
      </c>
      <c r="AH194" s="9">
        <v>0.74107580291380015</v>
      </c>
      <c r="AI194" s="9">
        <v>0.27862603706152855</v>
      </c>
      <c r="AJ194" s="9">
        <v>0</v>
      </c>
      <c r="AK194" s="9">
        <v>0</v>
      </c>
      <c r="AL194" s="9">
        <v>7.4535287223124269E-3</v>
      </c>
      <c r="AM194" s="9">
        <v>0.80066849262755657</v>
      </c>
      <c r="AN194" s="9">
        <v>4.6721951246391459E-3</v>
      </c>
      <c r="AO194" s="9">
        <v>0</v>
      </c>
      <c r="AP194" s="9">
        <v>1.1634674375392211</v>
      </c>
      <c r="AQ194" s="9">
        <v>5.7348530637664954E-3</v>
      </c>
      <c r="AR194" s="9">
        <v>0</v>
      </c>
      <c r="AS194" s="9">
        <v>0</v>
      </c>
      <c r="AU194" s="9">
        <v>3.0160175270764924</v>
      </c>
    </row>
    <row r="195" spans="1:47" x14ac:dyDescent="0.25">
      <c r="A195" s="8" t="s">
        <v>740</v>
      </c>
      <c r="B195" s="9" t="s">
        <v>846</v>
      </c>
      <c r="C195" s="9">
        <v>0.15992353520458752</v>
      </c>
      <c r="D195" s="9">
        <v>0.5408118656430505</v>
      </c>
      <c r="H195" s="9">
        <v>0</v>
      </c>
      <c r="I195" s="9">
        <v>0</v>
      </c>
      <c r="K195" s="9">
        <v>0</v>
      </c>
      <c r="L195" s="9">
        <v>0.26100000000000001</v>
      </c>
      <c r="M195" s="9">
        <v>0.215</v>
      </c>
      <c r="N195" s="9">
        <v>2.68</v>
      </c>
      <c r="O195" s="9">
        <v>14.257999999999999</v>
      </c>
      <c r="Q195" s="9">
        <v>0.436</v>
      </c>
      <c r="R195" s="9">
        <v>27.8</v>
      </c>
      <c r="S195" s="9">
        <v>0.441</v>
      </c>
      <c r="T195" s="9">
        <v>6.4000000000000001E-2</v>
      </c>
      <c r="U195" s="9">
        <v>54.430999999999997</v>
      </c>
      <c r="V195" s="9">
        <v>0</v>
      </c>
      <c r="X195" s="9">
        <v>0</v>
      </c>
      <c r="Y195" s="9">
        <v>100.586</v>
      </c>
      <c r="AB195" s="9">
        <v>0</v>
      </c>
      <c r="AC195" s="9">
        <v>0</v>
      </c>
      <c r="AD195" s="9">
        <v>0</v>
      </c>
      <c r="AE195" s="9">
        <v>0</v>
      </c>
      <c r="AF195" s="9">
        <v>1.6221394387012332E-2</v>
      </c>
      <c r="AG195" s="9">
        <v>1.1536953123530962E-2</v>
      </c>
      <c r="AH195" s="9">
        <v>0.16190966203326354</v>
      </c>
      <c r="AI195" s="9">
        <v>0.85050956585671011</v>
      </c>
      <c r="AJ195" s="9">
        <v>0</v>
      </c>
      <c r="AK195" s="9">
        <v>0</v>
      </c>
      <c r="AL195" s="9">
        <v>1.5163830824466058E-2</v>
      </c>
      <c r="AM195" s="9">
        <v>0.89643206491942573</v>
      </c>
      <c r="AN195" s="9">
        <v>1.2540460714475184E-2</v>
      </c>
      <c r="AO195" s="9">
        <v>1.6956115935244309E-3</v>
      </c>
      <c r="AP195" s="9">
        <v>1.0557787999688755</v>
      </c>
      <c r="AQ195" s="9">
        <v>0</v>
      </c>
      <c r="AR195" s="9">
        <v>0</v>
      </c>
      <c r="AS195" s="9">
        <v>0</v>
      </c>
      <c r="AU195" s="9">
        <v>3.0217883434212842</v>
      </c>
    </row>
    <row r="196" spans="1:47" x14ac:dyDescent="0.25">
      <c r="A196" s="8" t="s">
        <v>740</v>
      </c>
      <c r="B196" s="9" t="s">
        <v>847</v>
      </c>
      <c r="C196" s="9">
        <v>0.27704007345740567</v>
      </c>
      <c r="D196" s="9">
        <v>0.54178333006821622</v>
      </c>
      <c r="H196" s="9">
        <v>0</v>
      </c>
      <c r="I196" s="9">
        <v>0</v>
      </c>
      <c r="K196" s="9">
        <v>1.2625000000000001E-2</v>
      </c>
      <c r="L196" s="9">
        <v>0.24099999999999999</v>
      </c>
      <c r="M196" s="9">
        <v>0.46400000000000002</v>
      </c>
      <c r="N196" s="9">
        <v>4.5960000000000001</v>
      </c>
      <c r="O196" s="9">
        <v>12.147</v>
      </c>
      <c r="Q196" s="9">
        <v>8.6999999999999994E-2</v>
      </c>
      <c r="R196" s="9">
        <v>28.102</v>
      </c>
      <c r="S196" s="9">
        <v>0.45</v>
      </c>
      <c r="T196" s="9">
        <v>5.2999999999999999E-2</v>
      </c>
      <c r="U196" s="9">
        <v>55.238</v>
      </c>
      <c r="V196" s="9">
        <v>0.22458475999999994</v>
      </c>
      <c r="X196" s="9">
        <v>0</v>
      </c>
      <c r="Y196" s="9">
        <v>101.61520976</v>
      </c>
      <c r="AB196" s="9">
        <v>0</v>
      </c>
      <c r="AC196" s="9">
        <v>0</v>
      </c>
      <c r="AD196" s="9">
        <v>0</v>
      </c>
      <c r="AE196" s="9">
        <v>9.541741961438952E-4</v>
      </c>
      <c r="AF196" s="9">
        <v>1.4812738455461032E-2</v>
      </c>
      <c r="AG196" s="9">
        <v>2.4623018125790777E-2</v>
      </c>
      <c r="AH196" s="9">
        <v>0.2745924729812359</v>
      </c>
      <c r="AI196" s="9">
        <v>0.71657270234656345</v>
      </c>
      <c r="AJ196" s="9">
        <v>0</v>
      </c>
      <c r="AK196" s="9">
        <v>0</v>
      </c>
      <c r="AL196" s="9">
        <v>2.9923495910924871E-3</v>
      </c>
      <c r="AM196" s="9">
        <v>0.89614947001049317</v>
      </c>
      <c r="AN196" s="9">
        <v>1.265488061539429E-2</v>
      </c>
      <c r="AO196" s="9">
        <v>1.3886503535900016E-3</v>
      </c>
      <c r="AP196" s="9">
        <v>1.0595835463023047</v>
      </c>
      <c r="AQ196" s="9">
        <v>4.1056264874468488E-3</v>
      </c>
      <c r="AR196" s="9">
        <v>0</v>
      </c>
      <c r="AS196" s="9">
        <v>0</v>
      </c>
      <c r="AU196" s="9">
        <v>3.0084296294655166</v>
      </c>
    </row>
    <row r="197" spans="1:47" x14ac:dyDescent="0.25">
      <c r="A197" s="8" t="s">
        <v>740</v>
      </c>
      <c r="B197" s="9" t="s">
        <v>848</v>
      </c>
      <c r="C197" s="9">
        <v>0.38215008882262858</v>
      </c>
      <c r="D197" s="9">
        <v>0.62860231630019325</v>
      </c>
      <c r="H197" s="9">
        <v>0</v>
      </c>
      <c r="I197" s="9">
        <v>0</v>
      </c>
      <c r="K197" s="9">
        <v>1.125E-2</v>
      </c>
      <c r="L197" s="9">
        <v>0.28799999999999998</v>
      </c>
      <c r="M197" s="9">
        <v>0.17699999999999999</v>
      </c>
      <c r="N197" s="9">
        <v>6.2279999999999998</v>
      </c>
      <c r="O197" s="9">
        <v>10.198</v>
      </c>
      <c r="Q197" s="9">
        <v>0.17899999999999999</v>
      </c>
      <c r="R197" s="9">
        <v>22.167000000000002</v>
      </c>
      <c r="S197" s="9">
        <v>0.1</v>
      </c>
      <c r="T197" s="9">
        <v>0</v>
      </c>
      <c r="U197" s="9">
        <v>62.372</v>
      </c>
      <c r="V197" s="9">
        <v>0</v>
      </c>
      <c r="X197" s="9">
        <v>0</v>
      </c>
      <c r="Y197" s="9">
        <v>101.72024999999999</v>
      </c>
      <c r="AB197" s="9">
        <v>0</v>
      </c>
      <c r="AC197" s="9">
        <v>0</v>
      </c>
      <c r="AD197" s="9">
        <v>0</v>
      </c>
      <c r="AE197" s="9">
        <v>8.801633219931704E-4</v>
      </c>
      <c r="AF197" s="9">
        <v>1.8324210127352875E-2</v>
      </c>
      <c r="AG197" s="9">
        <v>9.7232406351376085E-3</v>
      </c>
      <c r="AH197" s="9">
        <v>0.38518704817221378</v>
      </c>
      <c r="AI197" s="9">
        <v>0.62275998478267014</v>
      </c>
      <c r="AJ197" s="9">
        <v>0</v>
      </c>
      <c r="AK197" s="9">
        <v>0</v>
      </c>
      <c r="AL197" s="9">
        <v>6.3732443818445049E-3</v>
      </c>
      <c r="AM197" s="9">
        <v>0.73175316161127069</v>
      </c>
      <c r="AN197" s="9">
        <v>2.9111192901064729E-3</v>
      </c>
      <c r="AO197" s="9">
        <v>0</v>
      </c>
      <c r="AP197" s="9">
        <v>1.2385153503558959</v>
      </c>
      <c r="AQ197" s="9">
        <v>0</v>
      </c>
      <c r="AR197" s="9">
        <v>0</v>
      </c>
      <c r="AS197" s="9">
        <v>0</v>
      </c>
      <c r="AU197" s="9">
        <v>3.0164275226784851</v>
      </c>
    </row>
    <row r="198" spans="1:47" x14ac:dyDescent="0.25">
      <c r="A198" s="8" t="s">
        <v>740</v>
      </c>
      <c r="B198" s="9" t="s">
        <v>849</v>
      </c>
      <c r="C198" s="9">
        <v>2.7237703308383158E-2</v>
      </c>
      <c r="D198" s="9">
        <v>0.90624882087894043</v>
      </c>
      <c r="H198" s="9">
        <v>0</v>
      </c>
      <c r="I198" s="9">
        <v>0</v>
      </c>
      <c r="K198" s="9">
        <v>0</v>
      </c>
      <c r="L198" s="9">
        <v>0.42</v>
      </c>
      <c r="M198" s="9">
        <v>0.47799999999999998</v>
      </c>
      <c r="N198" s="9">
        <v>0.39900000000000002</v>
      </c>
      <c r="O198" s="9">
        <v>14.432</v>
      </c>
      <c r="Q198" s="9">
        <v>3.9E-2</v>
      </c>
      <c r="R198" s="9">
        <v>5.0549999999999997</v>
      </c>
      <c r="S198" s="9">
        <v>0.68</v>
      </c>
      <c r="T198" s="9">
        <v>0</v>
      </c>
      <c r="U198" s="9">
        <v>81.233999999999995</v>
      </c>
      <c r="V198" s="9">
        <v>0</v>
      </c>
      <c r="X198" s="9">
        <v>0</v>
      </c>
      <c r="Y198" s="9">
        <v>102.73699999999999</v>
      </c>
      <c r="AB198" s="9">
        <v>0</v>
      </c>
      <c r="AC198" s="9">
        <v>0</v>
      </c>
      <c r="AD198" s="9">
        <v>0</v>
      </c>
      <c r="AE198" s="9">
        <v>0</v>
      </c>
      <c r="AF198" s="9">
        <v>2.9201103788236711E-2</v>
      </c>
      <c r="AG198" s="9">
        <v>2.8693456395086969E-2</v>
      </c>
      <c r="AH198" s="9">
        <v>2.6965791325364943E-2</v>
      </c>
      <c r="AI198" s="9">
        <v>0.9630512824367049</v>
      </c>
      <c r="AJ198" s="9">
        <v>0</v>
      </c>
      <c r="AK198" s="9">
        <v>0</v>
      </c>
      <c r="AL198" s="9">
        <v>1.5173625108168989E-3</v>
      </c>
      <c r="AM198" s="9">
        <v>0.1823459190561656</v>
      </c>
      <c r="AN198" s="9">
        <v>2.163147414163627E-2</v>
      </c>
      <c r="AO198" s="9">
        <v>0</v>
      </c>
      <c r="AP198" s="9">
        <v>1.7626527547280324</v>
      </c>
      <c r="AQ198" s="9">
        <v>0</v>
      </c>
      <c r="AR198" s="9">
        <v>0</v>
      </c>
      <c r="AS198" s="9">
        <v>0</v>
      </c>
      <c r="AU198" s="9">
        <v>3.0160591443820448</v>
      </c>
    </row>
    <row r="199" spans="1:47" x14ac:dyDescent="0.25">
      <c r="A199" s="8" t="s">
        <v>740</v>
      </c>
      <c r="B199" s="9" t="s">
        <v>850</v>
      </c>
      <c r="C199" s="9">
        <v>0.3219090957463322</v>
      </c>
      <c r="D199" s="9">
        <v>0.57310544856470913</v>
      </c>
      <c r="H199" s="9">
        <v>0</v>
      </c>
      <c r="I199" s="9">
        <v>0</v>
      </c>
      <c r="K199" s="9">
        <v>2.5687500000000002E-2</v>
      </c>
      <c r="L199" s="9">
        <v>0.27800000000000002</v>
      </c>
      <c r="M199" s="9">
        <v>0.26200000000000001</v>
      </c>
      <c r="N199" s="9">
        <v>5.09</v>
      </c>
      <c r="O199" s="9">
        <v>10.859</v>
      </c>
      <c r="Q199" s="9">
        <v>0.29599999999999999</v>
      </c>
      <c r="R199" s="9">
        <v>25.459</v>
      </c>
      <c r="S199" s="9">
        <v>0.97499999999999998</v>
      </c>
      <c r="T199" s="9">
        <v>0</v>
      </c>
      <c r="U199" s="9">
        <v>56.82</v>
      </c>
      <c r="V199" s="9">
        <v>0.22833639999999988</v>
      </c>
      <c r="X199" s="9">
        <v>0</v>
      </c>
      <c r="Y199" s="9">
        <v>100.29302390000001</v>
      </c>
      <c r="AB199" s="9">
        <v>0</v>
      </c>
      <c r="AC199" s="9">
        <v>0</v>
      </c>
      <c r="AD199" s="9">
        <v>0</v>
      </c>
      <c r="AE199" s="9">
        <v>1.9938215917375147E-3</v>
      </c>
      <c r="AF199" s="9">
        <v>1.7548147763157679E-2</v>
      </c>
      <c r="AG199" s="9">
        <v>1.4278834839490613E-2</v>
      </c>
      <c r="AH199" s="9">
        <v>0.31231623844627682</v>
      </c>
      <c r="AI199" s="9">
        <v>0.65788386640688135</v>
      </c>
      <c r="AJ199" s="9">
        <v>0</v>
      </c>
      <c r="AK199" s="9">
        <v>0</v>
      </c>
      <c r="AL199" s="9">
        <v>1.0455696374020452E-2</v>
      </c>
      <c r="AM199" s="9">
        <v>0.83378242889751986</v>
      </c>
      <c r="AN199" s="9">
        <v>2.8159071401669327E-2</v>
      </c>
      <c r="AO199" s="9">
        <v>0</v>
      </c>
      <c r="AP199" s="9">
        <v>1.1193519601318174</v>
      </c>
      <c r="AQ199" s="9">
        <v>4.2868913688880661E-3</v>
      </c>
      <c r="AR199" s="9">
        <v>0</v>
      </c>
      <c r="AS199" s="9">
        <v>0</v>
      </c>
      <c r="AU199" s="9">
        <v>3.0000569572214593</v>
      </c>
    </row>
    <row r="200" spans="1:47" x14ac:dyDescent="0.25">
      <c r="A200" s="8" t="s">
        <v>650</v>
      </c>
      <c r="B200" s="9" t="s">
        <v>851</v>
      </c>
      <c r="C200" s="9">
        <v>0.54645664757563817</v>
      </c>
      <c r="D200" s="9">
        <v>0.47252250496551512</v>
      </c>
      <c r="H200" s="9">
        <v>0</v>
      </c>
      <c r="I200" s="9">
        <v>0</v>
      </c>
      <c r="K200" s="9">
        <v>1.15525E-2</v>
      </c>
      <c r="L200" s="9">
        <v>0.24199999999999999</v>
      </c>
      <c r="M200" s="9">
        <v>0.20899999999999999</v>
      </c>
      <c r="N200" s="9">
        <v>9.5410000000000004</v>
      </c>
      <c r="O200" s="9">
        <v>8.02</v>
      </c>
      <c r="Q200" s="9">
        <v>0.16800000000000001</v>
      </c>
      <c r="R200" s="9">
        <v>33.408999999999999</v>
      </c>
      <c r="S200" s="9">
        <v>0.193</v>
      </c>
      <c r="T200" s="9">
        <v>0</v>
      </c>
      <c r="U200" s="9">
        <v>49.753999999999998</v>
      </c>
      <c r="V200" s="9">
        <v>0</v>
      </c>
      <c r="X200" s="9">
        <v>0</v>
      </c>
      <c r="Y200" s="9">
        <v>101.54755249999999</v>
      </c>
      <c r="AB200" s="9">
        <v>0</v>
      </c>
      <c r="AC200" s="9">
        <v>0</v>
      </c>
      <c r="AD200" s="9">
        <v>0</v>
      </c>
      <c r="AE200" s="9">
        <v>8.5038815771622191E-4</v>
      </c>
      <c r="AF200" s="9">
        <v>1.4487005455767433E-2</v>
      </c>
      <c r="AG200" s="9">
        <v>1.0802257756638844E-2</v>
      </c>
      <c r="AH200" s="9">
        <v>0.55519743340920114</v>
      </c>
      <c r="AI200" s="9">
        <v>0.46079795409745933</v>
      </c>
      <c r="AJ200" s="9">
        <v>0</v>
      </c>
      <c r="AK200" s="9">
        <v>0</v>
      </c>
      <c r="AL200" s="9">
        <v>5.6279120867796587E-3</v>
      </c>
      <c r="AM200" s="9">
        <v>1.0376518027596657</v>
      </c>
      <c r="AN200" s="9">
        <v>5.286251157504954E-3</v>
      </c>
      <c r="AO200" s="9">
        <v>0</v>
      </c>
      <c r="AP200" s="9">
        <v>0.92954454690038424</v>
      </c>
      <c r="AQ200" s="9">
        <v>0</v>
      </c>
      <c r="AR200" s="9">
        <v>0</v>
      </c>
      <c r="AS200" s="9">
        <v>0</v>
      </c>
      <c r="AU200" s="9">
        <v>3.0202455517811178</v>
      </c>
    </row>
    <row r="201" spans="1:47" x14ac:dyDescent="0.25">
      <c r="A201" s="8" t="s">
        <v>650</v>
      </c>
      <c r="B201" s="9" t="s">
        <v>852</v>
      </c>
      <c r="C201" s="9">
        <v>0.46731447883350408</v>
      </c>
      <c r="D201" s="9">
        <v>0.49639361261969872</v>
      </c>
      <c r="H201" s="9">
        <v>0</v>
      </c>
      <c r="I201" s="9">
        <v>0</v>
      </c>
      <c r="K201" s="9">
        <v>2.0175000000000002E-3</v>
      </c>
      <c r="L201" s="9">
        <v>0.23699999999999999</v>
      </c>
      <c r="M201" s="9">
        <v>0.19700000000000001</v>
      </c>
      <c r="N201" s="9">
        <v>8.0150000000000006</v>
      </c>
      <c r="O201" s="9">
        <v>9.2530000000000001</v>
      </c>
      <c r="Q201" s="9">
        <v>0.14499999999999999</v>
      </c>
      <c r="R201" s="9">
        <v>32.088999999999999</v>
      </c>
      <c r="S201" s="9">
        <v>0.13100000000000001</v>
      </c>
      <c r="T201" s="9">
        <v>0</v>
      </c>
      <c r="U201" s="9">
        <v>52.582000000000001</v>
      </c>
      <c r="V201" s="9">
        <v>0</v>
      </c>
      <c r="X201" s="9">
        <v>0</v>
      </c>
      <c r="Y201" s="9">
        <v>102.65101749999999</v>
      </c>
      <c r="AB201" s="9">
        <v>0</v>
      </c>
      <c r="AC201" s="9">
        <v>0</v>
      </c>
      <c r="AD201" s="9">
        <v>0</v>
      </c>
      <c r="AE201" s="9">
        <v>1.4840312056210866E-4</v>
      </c>
      <c r="AF201" s="9">
        <v>1.4177506890308608E-2</v>
      </c>
      <c r="AG201" s="9">
        <v>1.0174726388168506E-2</v>
      </c>
      <c r="AH201" s="9">
        <v>0.46606377007858224</v>
      </c>
      <c r="AI201" s="9">
        <v>0.53125985499281758</v>
      </c>
      <c r="AJ201" s="9">
        <v>0</v>
      </c>
      <c r="AK201" s="9">
        <v>0</v>
      </c>
      <c r="AL201" s="9">
        <v>4.853938713446913E-3</v>
      </c>
      <c r="AM201" s="9">
        <v>0.99593871503911779</v>
      </c>
      <c r="AN201" s="9">
        <v>3.5855026120348165E-3</v>
      </c>
      <c r="AO201" s="9">
        <v>0</v>
      </c>
      <c r="AP201" s="9">
        <v>0.98167463537899147</v>
      </c>
      <c r="AQ201" s="9">
        <v>0</v>
      </c>
      <c r="AR201" s="9">
        <v>0</v>
      </c>
      <c r="AS201" s="9">
        <v>0</v>
      </c>
      <c r="AU201" s="9">
        <v>3.0078770532140302</v>
      </c>
    </row>
    <row r="202" spans="1:47" x14ac:dyDescent="0.25">
      <c r="A202" s="8" t="s">
        <v>652</v>
      </c>
      <c r="B202" s="9" t="s">
        <v>853</v>
      </c>
      <c r="C202" s="9">
        <v>0.59275822072025397</v>
      </c>
      <c r="D202" s="9">
        <v>0.49412209020314957</v>
      </c>
      <c r="H202" s="9">
        <v>0</v>
      </c>
      <c r="I202" s="9">
        <v>0</v>
      </c>
      <c r="K202" s="9">
        <v>1.31675E-2</v>
      </c>
      <c r="L202" s="9">
        <v>0.22500000000000001</v>
      </c>
      <c r="M202" s="9">
        <v>0.19900000000000001</v>
      </c>
      <c r="N202" s="9">
        <v>10.316000000000001</v>
      </c>
      <c r="O202" s="9">
        <v>7.1779999999999999</v>
      </c>
      <c r="Q202" s="9">
        <v>3.6999999999999998E-2</v>
      </c>
      <c r="R202" s="9">
        <v>31.443999999999999</v>
      </c>
      <c r="S202" s="9">
        <v>0.111</v>
      </c>
      <c r="T202" s="9">
        <v>1.7000000000000001E-2</v>
      </c>
      <c r="U202" s="9">
        <v>51.058999999999997</v>
      </c>
      <c r="V202" s="9">
        <v>0</v>
      </c>
      <c r="X202" s="9">
        <v>0</v>
      </c>
      <c r="Y202" s="9">
        <v>100.59916749999999</v>
      </c>
      <c r="AB202" s="9">
        <v>0</v>
      </c>
      <c r="AC202" s="9">
        <v>0</v>
      </c>
      <c r="AD202" s="9">
        <v>0</v>
      </c>
      <c r="AE202" s="9">
        <v>9.8729266871428628E-4</v>
      </c>
      <c r="AF202" s="9">
        <v>1.371977958870114E-2</v>
      </c>
      <c r="AG202" s="9">
        <v>1.0476656016527289E-2</v>
      </c>
      <c r="AH202" s="9">
        <v>0.6114574572740572</v>
      </c>
      <c r="AI202" s="9">
        <v>0.42008868734302129</v>
      </c>
      <c r="AJ202" s="9">
        <v>0</v>
      </c>
      <c r="AK202" s="9">
        <v>0</v>
      </c>
      <c r="AL202" s="9">
        <v>1.2625282531956009E-3</v>
      </c>
      <c r="AM202" s="9">
        <v>0.99478061706306231</v>
      </c>
      <c r="AN202" s="9">
        <v>3.0968118604461901E-3</v>
      </c>
      <c r="AO202" s="9">
        <v>4.4188805808923295E-4</v>
      </c>
      <c r="AP202" s="9">
        <v>0.97166345530717535</v>
      </c>
      <c r="AQ202" s="9">
        <v>0</v>
      </c>
      <c r="AR202" s="9">
        <v>0</v>
      </c>
      <c r="AS202" s="9">
        <v>0</v>
      </c>
      <c r="AU202" s="9">
        <v>3.0279751734329898</v>
      </c>
    </row>
    <row r="203" spans="1:47" x14ac:dyDescent="0.25">
      <c r="A203" s="8" t="s">
        <v>740</v>
      </c>
      <c r="B203" s="9" t="s">
        <v>854</v>
      </c>
      <c r="C203" s="9">
        <v>0.45925607846600081</v>
      </c>
      <c r="D203" s="9">
        <v>0.55387873277170285</v>
      </c>
      <c r="H203" s="9">
        <v>0</v>
      </c>
      <c r="I203" s="9">
        <v>0</v>
      </c>
      <c r="K203" s="9">
        <v>6.8774999999999999E-3</v>
      </c>
      <c r="L203" s="9">
        <v>0.26500000000000001</v>
      </c>
      <c r="M203" s="9">
        <v>0.25700000000000001</v>
      </c>
      <c r="N203" s="9">
        <v>7.4550000000000001</v>
      </c>
      <c r="O203" s="9">
        <v>8.89</v>
      </c>
      <c r="Q203" s="9">
        <v>0.13700000000000001</v>
      </c>
      <c r="R203" s="9">
        <v>27.379000000000001</v>
      </c>
      <c r="S203" s="9">
        <v>0.28299999999999997</v>
      </c>
      <c r="T203" s="9">
        <v>0.04</v>
      </c>
      <c r="U203" s="9">
        <v>56.51</v>
      </c>
      <c r="V203" s="9">
        <v>0</v>
      </c>
      <c r="X203" s="9">
        <v>0</v>
      </c>
      <c r="Y203" s="9">
        <v>101.2228775</v>
      </c>
      <c r="AB203" s="9">
        <v>0</v>
      </c>
      <c r="AC203" s="9">
        <v>0</v>
      </c>
      <c r="AD203" s="9">
        <v>0</v>
      </c>
      <c r="AE203" s="9">
        <v>5.2479846870102616E-4</v>
      </c>
      <c r="AF203" s="9">
        <v>1.6444848059752371E-2</v>
      </c>
      <c r="AG203" s="9">
        <v>1.3769624804651751E-2</v>
      </c>
      <c r="AH203" s="9">
        <v>0.44969901396393791</v>
      </c>
      <c r="AI203" s="9">
        <v>0.52949110468623817</v>
      </c>
      <c r="AJ203" s="9">
        <v>0</v>
      </c>
      <c r="AK203" s="9">
        <v>0</v>
      </c>
      <c r="AL203" s="9">
        <v>4.7575057708286479E-3</v>
      </c>
      <c r="AM203" s="9">
        <v>0.88150845822044577</v>
      </c>
      <c r="AN203" s="9">
        <v>8.0352178047483312E-3</v>
      </c>
      <c r="AO203" s="9">
        <v>1.0581389718328893E-3</v>
      </c>
      <c r="AP203" s="9">
        <v>1.0944306484201363</v>
      </c>
      <c r="AQ203" s="9">
        <v>0</v>
      </c>
      <c r="AR203" s="9">
        <v>0</v>
      </c>
      <c r="AS203" s="9">
        <v>0</v>
      </c>
      <c r="AU203" s="9">
        <v>2.999719359171273</v>
      </c>
    </row>
    <row r="204" spans="1:47" x14ac:dyDescent="0.25">
      <c r="A204" s="8" t="s">
        <v>740</v>
      </c>
      <c r="B204" s="9" t="s">
        <v>855</v>
      </c>
      <c r="C204" s="9">
        <v>0.36535149179585735</v>
      </c>
      <c r="D204" s="9">
        <v>0.62641754292062346</v>
      </c>
      <c r="H204" s="9">
        <v>0</v>
      </c>
      <c r="I204" s="9">
        <v>0</v>
      </c>
      <c r="K204" s="9">
        <v>1.423E-2</v>
      </c>
      <c r="L204" s="9">
        <v>0.26300000000000001</v>
      </c>
      <c r="M204" s="9">
        <v>0.26500000000000001</v>
      </c>
      <c r="N204" s="9">
        <v>5.9950000000000001</v>
      </c>
      <c r="O204" s="9">
        <v>10.547000000000001</v>
      </c>
      <c r="Q204" s="9">
        <v>0.40899999999999997</v>
      </c>
      <c r="R204" s="9">
        <v>22.161000000000001</v>
      </c>
      <c r="S204" s="9">
        <v>0.23599999999999999</v>
      </c>
      <c r="T204" s="9">
        <v>5.0000000000000001E-3</v>
      </c>
      <c r="U204" s="9">
        <v>61.774999999999999</v>
      </c>
      <c r="V204" s="9">
        <v>0</v>
      </c>
      <c r="X204" s="9">
        <v>0</v>
      </c>
      <c r="Y204" s="9">
        <v>101.67023</v>
      </c>
      <c r="AB204" s="9">
        <v>0</v>
      </c>
      <c r="AC204" s="9">
        <v>0</v>
      </c>
      <c r="AD204" s="9">
        <v>0</v>
      </c>
      <c r="AE204" s="9">
        <v>1.1116559278282888E-3</v>
      </c>
      <c r="AF204" s="9">
        <v>1.6708723327175757E-2</v>
      </c>
      <c r="AG204" s="9">
        <v>1.4535781475205664E-2</v>
      </c>
      <c r="AH204" s="9">
        <v>0.37022607510965821</v>
      </c>
      <c r="AI204" s="9">
        <v>0.6431160992710736</v>
      </c>
      <c r="AJ204" s="9">
        <v>0</v>
      </c>
      <c r="AK204" s="9">
        <v>0</v>
      </c>
      <c r="AL204" s="9">
        <v>1.4540709318689381E-2</v>
      </c>
      <c r="AM204" s="9">
        <v>0.73046898973653007</v>
      </c>
      <c r="AN204" s="9">
        <v>6.8600415918827389E-3</v>
      </c>
      <c r="AO204" s="9">
        <v>1.3541171889570064E-4</v>
      </c>
      <c r="AP204" s="9">
        <v>1.2248396065162228</v>
      </c>
      <c r="AQ204" s="9">
        <v>0</v>
      </c>
      <c r="AR204" s="9">
        <v>0</v>
      </c>
      <c r="AS204" s="9">
        <v>0</v>
      </c>
      <c r="AU204" s="9">
        <v>3.0225430939931623</v>
      </c>
    </row>
    <row r="205" spans="1:47" x14ac:dyDescent="0.25">
      <c r="A205" s="8" t="s">
        <v>740</v>
      </c>
      <c r="B205" s="9" t="s">
        <v>856</v>
      </c>
      <c r="C205" s="9">
        <v>0.38899490218939542</v>
      </c>
      <c r="D205" s="9">
        <v>0.61237225068837753</v>
      </c>
      <c r="H205" s="9">
        <v>0</v>
      </c>
      <c r="I205" s="9">
        <v>0</v>
      </c>
      <c r="K205" s="9">
        <v>2.4392500000000004E-2</v>
      </c>
      <c r="L205" s="9">
        <v>0.224</v>
      </c>
      <c r="M205" s="9">
        <v>0.20699999999999999</v>
      </c>
      <c r="N205" s="9">
        <v>6.42</v>
      </c>
      <c r="O205" s="9">
        <v>10.212999999999999</v>
      </c>
      <c r="Q205" s="9">
        <v>0.43099999999999999</v>
      </c>
      <c r="R205" s="9">
        <v>23.120999999999999</v>
      </c>
      <c r="S205" s="9">
        <v>1.2809999999999999</v>
      </c>
      <c r="T205" s="9">
        <v>0</v>
      </c>
      <c r="U205" s="9">
        <v>60.722999999999999</v>
      </c>
      <c r="V205" s="9">
        <v>0</v>
      </c>
      <c r="X205" s="9">
        <v>0</v>
      </c>
      <c r="Y205" s="9">
        <v>102.6443925</v>
      </c>
      <c r="AB205" s="9">
        <v>0</v>
      </c>
      <c r="AC205" s="9">
        <v>0</v>
      </c>
      <c r="AD205" s="9">
        <v>0</v>
      </c>
      <c r="AE205" s="9">
        <v>1.8787729272683902E-3</v>
      </c>
      <c r="AF205" s="9">
        <v>1.4030980767476818E-2</v>
      </c>
      <c r="AG205" s="9">
        <v>1.1194774466811967E-2</v>
      </c>
      <c r="AH205" s="9">
        <v>0.39089969835520438</v>
      </c>
      <c r="AI205" s="9">
        <v>0.61399701405693285</v>
      </c>
      <c r="AJ205" s="9">
        <v>0</v>
      </c>
      <c r="AK205" s="9">
        <v>0</v>
      </c>
      <c r="AL205" s="9">
        <v>1.5107480643230342E-2</v>
      </c>
      <c r="AM205" s="9">
        <v>0.7514005963980871</v>
      </c>
      <c r="AN205" s="9">
        <v>3.6712703537455864E-2</v>
      </c>
      <c r="AO205" s="9">
        <v>0</v>
      </c>
      <c r="AP205" s="9">
        <v>1.187058654087666</v>
      </c>
      <c r="AQ205" s="9">
        <v>0</v>
      </c>
      <c r="AR205" s="9">
        <v>0</v>
      </c>
      <c r="AS205" s="9">
        <v>0</v>
      </c>
      <c r="AU205" s="9">
        <v>3.0222806752401334</v>
      </c>
    </row>
    <row r="206" spans="1:47" x14ac:dyDescent="0.25">
      <c r="A206" s="8" t="s">
        <v>740</v>
      </c>
      <c r="B206" s="9" t="s">
        <v>857</v>
      </c>
      <c r="C206" s="9">
        <v>0.53857935265354606</v>
      </c>
      <c r="D206" s="9">
        <v>0.60811286759977978</v>
      </c>
      <c r="H206" s="9">
        <v>0</v>
      </c>
      <c r="I206" s="9">
        <v>0</v>
      </c>
      <c r="K206" s="9">
        <v>2.2012500000000001E-2</v>
      </c>
      <c r="L206" s="9">
        <v>0.32100000000000001</v>
      </c>
      <c r="M206" s="9">
        <v>0.53800000000000003</v>
      </c>
      <c r="N206" s="9">
        <v>8.8580000000000005</v>
      </c>
      <c r="O206" s="9">
        <v>7.6859999999999999</v>
      </c>
      <c r="Q206" s="9">
        <v>0.11700000000000001</v>
      </c>
      <c r="R206" s="9">
        <v>23.576000000000001</v>
      </c>
      <c r="S206" s="9">
        <v>0.26500000000000001</v>
      </c>
      <c r="T206" s="9">
        <v>0</v>
      </c>
      <c r="U206" s="9">
        <v>60.819000000000003</v>
      </c>
      <c r="V206" s="9">
        <v>0</v>
      </c>
      <c r="X206" s="9">
        <v>0</v>
      </c>
      <c r="Y206" s="9">
        <v>102.20201250000001</v>
      </c>
      <c r="AB206" s="9">
        <v>0</v>
      </c>
      <c r="AC206" s="9">
        <v>0</v>
      </c>
      <c r="AD206" s="9">
        <v>0</v>
      </c>
      <c r="AE206" s="9">
        <v>1.6947062778835146E-3</v>
      </c>
      <c r="AF206" s="9">
        <v>2.0097967189483375E-2</v>
      </c>
      <c r="AG206" s="9">
        <v>2.9082676219530399E-2</v>
      </c>
      <c r="AH206" s="9">
        <v>0.53910464361299226</v>
      </c>
      <c r="AI206" s="9">
        <v>0.46187068334088766</v>
      </c>
      <c r="AJ206" s="9">
        <v>0</v>
      </c>
      <c r="AK206" s="9">
        <v>0</v>
      </c>
      <c r="AL206" s="9">
        <v>4.099281357987157E-3</v>
      </c>
      <c r="AM206" s="9">
        <v>0.76584720912962945</v>
      </c>
      <c r="AN206" s="9">
        <v>7.591370729089152E-3</v>
      </c>
      <c r="AO206" s="9">
        <v>0</v>
      </c>
      <c r="AP206" s="9">
        <v>1.1884073346186899</v>
      </c>
      <c r="AQ206" s="9">
        <v>0</v>
      </c>
      <c r="AR206" s="9">
        <v>0</v>
      </c>
      <c r="AS206" s="9">
        <v>0</v>
      </c>
      <c r="AU206" s="9">
        <v>3.0177958724761726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L26"/>
  <sheetViews>
    <sheetView workbookViewId="0">
      <selection activeCell="G33" sqref="G33"/>
    </sheetView>
  </sheetViews>
  <sheetFormatPr defaultRowHeight="15" x14ac:dyDescent="0.25"/>
  <cols>
    <col min="1" max="1" width="12.5703125" style="9" bestFit="1" customWidth="1"/>
    <col min="2" max="2" width="12.5703125" style="9" customWidth="1"/>
    <col min="3" max="18" width="9.140625" style="9"/>
    <col min="19" max="19" width="9.5703125" style="9" customWidth="1"/>
    <col min="20" max="25" width="9.140625" style="9"/>
    <col min="26" max="26" width="11.140625" style="9" customWidth="1"/>
    <col min="27" max="27" width="9.85546875" style="9" customWidth="1"/>
    <col min="28" max="28" width="10.42578125" style="9" customWidth="1"/>
    <col min="29" max="16384" width="9.140625" style="9"/>
  </cols>
  <sheetData>
    <row r="3" spans="1:38" s="5" customFormat="1" x14ac:dyDescent="0.25">
      <c r="A3" s="1" t="s">
        <v>54</v>
      </c>
      <c r="B3" s="2" t="s">
        <v>0</v>
      </c>
      <c r="C3" s="3" t="s">
        <v>3</v>
      </c>
      <c r="D3" s="3" t="s">
        <v>4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20</v>
      </c>
      <c r="R3" s="3" t="s">
        <v>21</v>
      </c>
      <c r="S3" s="4" t="s">
        <v>25</v>
      </c>
      <c r="T3" s="4" t="s">
        <v>26</v>
      </c>
      <c r="U3" s="4" t="s">
        <v>27</v>
      </c>
      <c r="V3" s="4" t="s">
        <v>28</v>
      </c>
      <c r="W3" s="4" t="s">
        <v>29</v>
      </c>
      <c r="X3" s="4" t="s">
        <v>30</v>
      </c>
      <c r="Y3" s="4" t="s">
        <v>31</v>
      </c>
      <c r="Z3" s="4" t="s">
        <v>32</v>
      </c>
      <c r="AA3" s="4" t="s">
        <v>33</v>
      </c>
      <c r="AB3" s="4" t="s">
        <v>34</v>
      </c>
      <c r="AC3" s="4" t="s">
        <v>35</v>
      </c>
      <c r="AD3" s="4" t="s">
        <v>36</v>
      </c>
      <c r="AE3" s="4" t="s">
        <v>37</v>
      </c>
      <c r="AF3" s="4" t="s">
        <v>38</v>
      </c>
      <c r="AG3" s="4" t="s">
        <v>39</v>
      </c>
      <c r="AH3" s="4" t="s">
        <v>40</v>
      </c>
      <c r="AI3" s="4" t="s">
        <v>41</v>
      </c>
      <c r="AJ3" s="4" t="s">
        <v>42</v>
      </c>
      <c r="AK3" s="4" t="s">
        <v>43</v>
      </c>
      <c r="AL3" s="4" t="s">
        <v>44</v>
      </c>
    </row>
    <row r="4" spans="1:38" x14ac:dyDescent="0.25">
      <c r="A4" s="6">
        <v>1</v>
      </c>
      <c r="B4" s="7" t="s">
        <v>48</v>
      </c>
      <c r="C4" s="8">
        <v>0</v>
      </c>
      <c r="D4" s="8">
        <v>0.26300000000000001</v>
      </c>
      <c r="E4" s="8">
        <v>8.9999999999999993E-3</v>
      </c>
      <c r="F4" s="8">
        <v>8.0000000000000002E-3</v>
      </c>
      <c r="G4" s="8">
        <v>86.358999999999995</v>
      </c>
      <c r="H4" s="8">
        <v>0</v>
      </c>
      <c r="I4" s="8">
        <v>2.266</v>
      </c>
      <c r="J4" s="8"/>
      <c r="K4" s="8">
        <v>6.0000000000000001E-3</v>
      </c>
      <c r="L4" s="8">
        <v>5.14</v>
      </c>
      <c r="M4" s="8">
        <v>0.94399999999999995</v>
      </c>
      <c r="N4" s="8">
        <v>0</v>
      </c>
      <c r="O4" s="8">
        <v>0.77200000000000002</v>
      </c>
      <c r="P4" s="8">
        <v>5.8999999999999997E-2</v>
      </c>
      <c r="Q4" s="8">
        <v>0</v>
      </c>
      <c r="R4" s="8">
        <v>95.825999999999993</v>
      </c>
      <c r="S4" s="8"/>
      <c r="T4" s="8">
        <v>0</v>
      </c>
      <c r="U4" s="8">
        <v>1.3335886881992423E-2</v>
      </c>
      <c r="V4" s="8">
        <v>0</v>
      </c>
      <c r="W4" s="8">
        <v>4.1488340197928217E-4</v>
      </c>
      <c r="X4" s="8">
        <v>2.9991319217621679E-4</v>
      </c>
      <c r="Y4" s="8">
        <v>2.7952340578009709</v>
      </c>
      <c r="Z4" s="8">
        <v>0</v>
      </c>
      <c r="AA4" s="8">
        <v>8.1533935241566338E-2</v>
      </c>
      <c r="AB4" s="8">
        <v>0</v>
      </c>
      <c r="AC4" s="8">
        <v>0</v>
      </c>
      <c r="AD4" s="8">
        <v>1.2587271449846941E-4</v>
      </c>
      <c r="AE4" s="8">
        <v>9.9975506274216905E-2</v>
      </c>
      <c r="AF4" s="8">
        <v>1.6192160619189998E-2</v>
      </c>
      <c r="AG4" s="8">
        <v>0</v>
      </c>
      <c r="AH4" s="8">
        <v>9.0323723084659302E-3</v>
      </c>
      <c r="AI4" s="8">
        <v>6.5786750639168327E-4</v>
      </c>
      <c r="AJ4" s="8">
        <v>0</v>
      </c>
      <c r="AK4" s="8">
        <v>0</v>
      </c>
      <c r="AL4" s="8">
        <v>3.0168024559414479</v>
      </c>
    </row>
    <row r="5" spans="1:38" x14ac:dyDescent="0.25">
      <c r="A5" s="6">
        <v>1</v>
      </c>
      <c r="B5" s="7" t="s">
        <v>48</v>
      </c>
      <c r="C5" s="8">
        <v>1.4E-2</v>
      </c>
      <c r="D5" s="8">
        <v>0.24</v>
      </c>
      <c r="E5" s="8">
        <v>2E-3</v>
      </c>
      <c r="F5" s="8">
        <v>0</v>
      </c>
      <c r="G5" s="8">
        <v>87.114999999999995</v>
      </c>
      <c r="H5" s="8">
        <v>0</v>
      </c>
      <c r="I5" s="8">
        <v>1.796</v>
      </c>
      <c r="J5" s="8"/>
      <c r="K5" s="8">
        <v>3.4000000000000002E-2</v>
      </c>
      <c r="L5" s="8">
        <v>4.6840000000000002</v>
      </c>
      <c r="M5" s="8">
        <v>0.92500000000000004</v>
      </c>
      <c r="N5" s="8">
        <v>0</v>
      </c>
      <c r="O5" s="8">
        <v>0.52900000000000003</v>
      </c>
      <c r="P5" s="8">
        <v>0.111</v>
      </c>
      <c r="Q5" s="8">
        <v>0</v>
      </c>
      <c r="R5" s="8">
        <v>95.45</v>
      </c>
      <c r="S5" s="8"/>
      <c r="T5" s="8">
        <v>8.9743292540463572E-4</v>
      </c>
      <c r="U5" s="8">
        <v>1.216276733991619E-2</v>
      </c>
      <c r="V5" s="8">
        <v>0</v>
      </c>
      <c r="W5" s="8">
        <v>9.214431583764734E-5</v>
      </c>
      <c r="X5" s="8">
        <v>0</v>
      </c>
      <c r="Y5" s="8">
        <v>2.8181137465946322</v>
      </c>
      <c r="Z5" s="8">
        <v>0</v>
      </c>
      <c r="AA5" s="8">
        <v>6.4586214986063886E-2</v>
      </c>
      <c r="AB5" s="8">
        <v>0</v>
      </c>
      <c r="AC5" s="8">
        <v>0</v>
      </c>
      <c r="AD5" s="8">
        <v>7.1287644955494805E-4</v>
      </c>
      <c r="AE5" s="8">
        <v>9.1054703067234774E-2</v>
      </c>
      <c r="AF5" s="8">
        <v>1.5857311028561468E-2</v>
      </c>
      <c r="AG5" s="8">
        <v>0</v>
      </c>
      <c r="AH5" s="8">
        <v>6.1857904721695622E-3</v>
      </c>
      <c r="AI5" s="8">
        <v>1.2369849229374268E-3</v>
      </c>
      <c r="AJ5" s="8">
        <v>0</v>
      </c>
      <c r="AK5" s="8">
        <v>0</v>
      </c>
      <c r="AL5" s="8">
        <v>3.0108999721023126</v>
      </c>
    </row>
    <row r="6" spans="1:38" x14ac:dyDescent="0.25">
      <c r="A6" s="6">
        <v>1</v>
      </c>
      <c r="B6" s="7" t="s">
        <v>48</v>
      </c>
      <c r="C6" s="8">
        <v>0</v>
      </c>
      <c r="D6" s="8">
        <v>0.219</v>
      </c>
      <c r="E6" s="8">
        <v>1E-3</v>
      </c>
      <c r="F6" s="8">
        <v>3.0000000000000001E-3</v>
      </c>
      <c r="G6" s="8">
        <v>85.203999999999994</v>
      </c>
      <c r="H6" s="8">
        <v>1.9E-2</v>
      </c>
      <c r="I6" s="8">
        <v>2.3679999999999999</v>
      </c>
      <c r="J6" s="8"/>
      <c r="K6" s="8">
        <v>1.9E-2</v>
      </c>
      <c r="L6" s="8">
        <v>5.6619999999999999</v>
      </c>
      <c r="M6" s="8">
        <v>0.97</v>
      </c>
      <c r="N6" s="8">
        <v>0</v>
      </c>
      <c r="O6" s="8">
        <v>0.9</v>
      </c>
      <c r="P6" s="8">
        <v>0.109</v>
      </c>
      <c r="Q6" s="8">
        <v>0</v>
      </c>
      <c r="R6" s="8">
        <v>95.474000000000004</v>
      </c>
      <c r="S6" s="8"/>
      <c r="T6" s="8">
        <v>0</v>
      </c>
      <c r="U6" s="8">
        <v>1.1183381888561945E-2</v>
      </c>
      <c r="V6" s="8">
        <v>0</v>
      </c>
      <c r="W6" s="8">
        <v>4.6424414709113223E-5</v>
      </c>
      <c r="X6" s="8">
        <v>1.1326343355906424E-4</v>
      </c>
      <c r="Y6" s="8">
        <v>2.7773681072039045</v>
      </c>
      <c r="Z6" s="8">
        <v>6.9728827976208731E-4</v>
      </c>
      <c r="AA6" s="8">
        <v>8.5807071964302026E-2</v>
      </c>
      <c r="AB6" s="8">
        <v>0</v>
      </c>
      <c r="AC6" s="8">
        <v>0</v>
      </c>
      <c r="AD6" s="8">
        <v>4.0141799240698715E-4</v>
      </c>
      <c r="AE6" s="8">
        <v>0.11090809457441123</v>
      </c>
      <c r="AF6" s="8">
        <v>1.6755887242195289E-2</v>
      </c>
      <c r="AG6" s="8">
        <v>0</v>
      </c>
      <c r="AH6" s="8">
        <v>1.0604493389155973E-2</v>
      </c>
      <c r="AI6" s="8">
        <v>1.2239841907052506E-3</v>
      </c>
      <c r="AJ6" s="8">
        <v>0</v>
      </c>
      <c r="AK6" s="8">
        <v>0</v>
      </c>
      <c r="AL6" s="8">
        <v>3.0151094145736734</v>
      </c>
    </row>
    <row r="7" spans="1:38" x14ac:dyDescent="0.25">
      <c r="A7" s="6">
        <v>2</v>
      </c>
      <c r="B7" s="7" t="s">
        <v>48</v>
      </c>
      <c r="C7" s="8">
        <v>0</v>
      </c>
      <c r="D7" s="8">
        <v>0.2</v>
      </c>
      <c r="E7" s="8">
        <v>1.2E-2</v>
      </c>
      <c r="F7" s="8">
        <v>3.3000000000000002E-2</v>
      </c>
      <c r="G7" s="8">
        <v>83.039000000000001</v>
      </c>
      <c r="H7" s="8">
        <v>0</v>
      </c>
      <c r="I7" s="8">
        <v>2.6</v>
      </c>
      <c r="J7" s="8"/>
      <c r="K7" s="8">
        <v>5.0000000000000001E-3</v>
      </c>
      <c r="L7" s="8">
        <v>9.1950000000000003</v>
      </c>
      <c r="M7" s="8">
        <v>1.282</v>
      </c>
      <c r="N7" s="8">
        <v>0</v>
      </c>
      <c r="O7" s="8">
        <v>0.74199999999999999</v>
      </c>
      <c r="P7" s="8">
        <v>0.158</v>
      </c>
      <c r="Q7" s="8">
        <v>8.0000000000000002E-3</v>
      </c>
      <c r="R7" s="8">
        <v>97.274000000000001</v>
      </c>
      <c r="S7" s="8"/>
      <c r="T7" s="8">
        <v>0</v>
      </c>
      <c r="U7" s="8">
        <v>1.0132887787478293E-2</v>
      </c>
      <c r="V7" s="8">
        <v>0</v>
      </c>
      <c r="W7" s="8">
        <v>5.5271580086243481E-4</v>
      </c>
      <c r="X7" s="8">
        <v>1.2361085353886755E-3</v>
      </c>
      <c r="Y7" s="8">
        <v>2.6855285147016392</v>
      </c>
      <c r="Z7" s="8">
        <v>0</v>
      </c>
      <c r="AA7" s="8">
        <v>9.3473591462169284E-2</v>
      </c>
      <c r="AB7" s="8">
        <v>0</v>
      </c>
      <c r="AC7" s="8">
        <v>0</v>
      </c>
      <c r="AD7" s="8">
        <v>1.048063110455313E-4</v>
      </c>
      <c r="AE7" s="8">
        <v>0.17869784273945155</v>
      </c>
      <c r="AF7" s="8">
        <v>2.1971409430938418E-2</v>
      </c>
      <c r="AG7" s="8">
        <v>0</v>
      </c>
      <c r="AH7" s="8">
        <v>8.6741218495531448E-3</v>
      </c>
      <c r="AI7" s="8">
        <v>1.760275297636718E-3</v>
      </c>
      <c r="AJ7" s="8">
        <v>0</v>
      </c>
      <c r="AK7" s="8">
        <v>0</v>
      </c>
      <c r="AL7" s="8">
        <v>3.0021322739161631</v>
      </c>
    </row>
    <row r="8" spans="1:38" x14ac:dyDescent="0.25">
      <c r="A8" s="6">
        <v>2</v>
      </c>
      <c r="B8" s="7" t="s">
        <v>48</v>
      </c>
      <c r="C8" s="8">
        <v>0</v>
      </c>
      <c r="D8" s="8">
        <v>0.14000000000000001</v>
      </c>
      <c r="E8" s="8">
        <v>1.0999999999999999E-2</v>
      </c>
      <c r="F8" s="8">
        <v>8.0000000000000002E-3</v>
      </c>
      <c r="G8" s="8">
        <v>86.585999999999999</v>
      </c>
      <c r="H8" s="8">
        <v>0</v>
      </c>
      <c r="I8" s="8">
        <v>1.994</v>
      </c>
      <c r="J8" s="8"/>
      <c r="K8" s="8">
        <v>2.1999999999999999E-2</v>
      </c>
      <c r="L8" s="8">
        <v>7.2110000000000003</v>
      </c>
      <c r="M8" s="8">
        <v>1.236</v>
      </c>
      <c r="N8" s="8">
        <v>5.0000000000000001E-3</v>
      </c>
      <c r="O8" s="8">
        <v>0.76300000000000001</v>
      </c>
      <c r="P8" s="8">
        <v>7.0000000000000007E-2</v>
      </c>
      <c r="Q8" s="8">
        <v>0</v>
      </c>
      <c r="R8" s="8">
        <v>98.046000000000006</v>
      </c>
      <c r="S8" s="8"/>
      <c r="T8" s="8">
        <v>0</v>
      </c>
      <c r="U8" s="8">
        <v>6.9741800730746496E-3</v>
      </c>
      <c r="V8" s="8">
        <v>0</v>
      </c>
      <c r="W8" s="8">
        <v>4.9816728386308851E-4</v>
      </c>
      <c r="X8" s="8">
        <v>2.9464191990837013E-4</v>
      </c>
      <c r="Y8" s="8">
        <v>2.753323350437161</v>
      </c>
      <c r="Z8" s="8">
        <v>0</v>
      </c>
      <c r="AA8" s="8">
        <v>7.0485959976058485E-2</v>
      </c>
      <c r="AB8" s="8">
        <v>0</v>
      </c>
      <c r="AC8" s="8">
        <v>0</v>
      </c>
      <c r="AD8" s="8">
        <v>4.5342138052542152E-4</v>
      </c>
      <c r="AE8" s="8">
        <v>0.1377923018081077</v>
      </c>
      <c r="AF8" s="8">
        <v>2.0828128387334624E-2</v>
      </c>
      <c r="AG8" s="8">
        <v>7.8500655000296349E-5</v>
      </c>
      <c r="AH8" s="8">
        <v>8.7701704621938863E-3</v>
      </c>
      <c r="AI8" s="8">
        <v>7.6680234243587189E-4</v>
      </c>
      <c r="AJ8" s="8">
        <v>0</v>
      </c>
      <c r="AK8" s="8">
        <v>0</v>
      </c>
      <c r="AL8" s="8">
        <v>3.0002656247256634</v>
      </c>
    </row>
    <row r="9" spans="1:38" x14ac:dyDescent="0.25">
      <c r="A9" s="6">
        <v>3</v>
      </c>
      <c r="B9" s="7" t="s">
        <v>48</v>
      </c>
      <c r="C9" s="8">
        <v>0</v>
      </c>
      <c r="D9" s="8">
        <v>9.5000000000000001E-2</v>
      </c>
      <c r="E9" s="8">
        <v>0.02</v>
      </c>
      <c r="F9" s="8">
        <v>2.1999999999999999E-2</v>
      </c>
      <c r="G9" s="8">
        <v>80.123000000000005</v>
      </c>
      <c r="H9" s="8">
        <v>1.4E-2</v>
      </c>
      <c r="I9" s="8">
        <v>3.9820000000000002</v>
      </c>
      <c r="J9" s="8"/>
      <c r="K9" s="8">
        <v>0</v>
      </c>
      <c r="L9" s="8">
        <v>5.89</v>
      </c>
      <c r="M9" s="8">
        <v>1.238</v>
      </c>
      <c r="N9" s="8">
        <v>0</v>
      </c>
      <c r="O9" s="8">
        <v>6.0780000000000003</v>
      </c>
      <c r="P9" s="8">
        <v>0.23200000000000001</v>
      </c>
      <c r="Q9" s="8">
        <v>0</v>
      </c>
      <c r="R9" s="8">
        <v>97.694000000000003</v>
      </c>
      <c r="S9" s="8"/>
      <c r="T9" s="8">
        <v>0</v>
      </c>
      <c r="U9" s="8">
        <v>4.9369719067964097E-3</v>
      </c>
      <c r="V9" s="8">
        <v>0</v>
      </c>
      <c r="W9" s="8">
        <v>9.448969407379517E-4</v>
      </c>
      <c r="X9" s="8">
        <v>8.4527720878349285E-4</v>
      </c>
      <c r="Y9" s="8">
        <v>2.6579002164247605</v>
      </c>
      <c r="Z9" s="8">
        <v>5.2287130715205341E-4</v>
      </c>
      <c r="AA9" s="8">
        <v>0.14684212149553202</v>
      </c>
      <c r="AB9" s="8">
        <v>0</v>
      </c>
      <c r="AC9" s="8">
        <v>0</v>
      </c>
      <c r="AD9" s="8">
        <v>0</v>
      </c>
      <c r="AE9" s="8">
        <v>0.11741313495024834</v>
      </c>
      <c r="AF9" s="8">
        <v>2.1763280002965506E-2</v>
      </c>
      <c r="AG9" s="8">
        <v>0</v>
      </c>
      <c r="AH9" s="8">
        <v>7.2881301924065139E-2</v>
      </c>
      <c r="AI9" s="8">
        <v>2.651217180657224E-3</v>
      </c>
      <c r="AJ9" s="8">
        <v>0</v>
      </c>
      <c r="AK9" s="8">
        <v>0</v>
      </c>
      <c r="AL9" s="8">
        <v>3.0267012893416987</v>
      </c>
    </row>
    <row r="10" spans="1:38" x14ac:dyDescent="0.25">
      <c r="A10" s="6">
        <v>3</v>
      </c>
      <c r="B10" s="7" t="s">
        <v>48</v>
      </c>
      <c r="C10" s="8">
        <v>0</v>
      </c>
      <c r="D10" s="8">
        <v>0.06</v>
      </c>
      <c r="E10" s="8">
        <v>1.9E-2</v>
      </c>
      <c r="F10" s="8">
        <v>3.0000000000000001E-3</v>
      </c>
      <c r="G10" s="8">
        <v>93.611000000000004</v>
      </c>
      <c r="H10" s="8">
        <v>3.2000000000000001E-2</v>
      </c>
      <c r="I10" s="8">
        <v>1.302</v>
      </c>
      <c r="J10" s="8"/>
      <c r="K10" s="8">
        <v>2.5999999999999999E-2</v>
      </c>
      <c r="L10" s="8">
        <v>1.9</v>
      </c>
      <c r="M10" s="8">
        <v>1.069</v>
      </c>
      <c r="N10" s="8">
        <v>0</v>
      </c>
      <c r="O10" s="8">
        <v>0.84799999999999998</v>
      </c>
      <c r="P10" s="8">
        <v>0.115</v>
      </c>
      <c r="Q10" s="8">
        <v>1.7999999999999999E-2</v>
      </c>
      <c r="R10" s="8">
        <v>99.003</v>
      </c>
      <c r="S10" s="8"/>
      <c r="T10" s="8">
        <v>0</v>
      </c>
      <c r="U10" s="8">
        <v>2.9103022478865381E-3</v>
      </c>
      <c r="V10" s="8">
        <v>0</v>
      </c>
      <c r="W10" s="8">
        <v>8.3783373279066296E-4</v>
      </c>
      <c r="X10" s="8">
        <v>1.0758396022764078E-4</v>
      </c>
      <c r="Y10" s="8">
        <v>2.8983988512311663</v>
      </c>
      <c r="Z10" s="8">
        <v>1.1154922227235738E-3</v>
      </c>
      <c r="AA10" s="8">
        <v>4.4813635001906216E-2</v>
      </c>
      <c r="AB10" s="8">
        <v>0</v>
      </c>
      <c r="AC10" s="8">
        <v>0</v>
      </c>
      <c r="AD10" s="8">
        <v>5.2176432981860719E-4</v>
      </c>
      <c r="AE10" s="8">
        <v>3.5351250734506609E-2</v>
      </c>
      <c r="AF10" s="8">
        <v>1.7540065220768581E-2</v>
      </c>
      <c r="AG10" s="8">
        <v>0</v>
      </c>
      <c r="AH10" s="8">
        <v>9.4907617731985628E-3</v>
      </c>
      <c r="AI10" s="8">
        <v>1.2266056325460554E-3</v>
      </c>
      <c r="AJ10" s="8">
        <v>0</v>
      </c>
      <c r="AK10" s="8">
        <v>0</v>
      </c>
      <c r="AL10" s="8">
        <v>3.0123141460875389</v>
      </c>
    </row>
    <row r="11" spans="1:38" x14ac:dyDescent="0.25">
      <c r="A11" s="6">
        <v>3</v>
      </c>
      <c r="B11" s="7" t="s">
        <v>48</v>
      </c>
      <c r="C11" s="8">
        <v>1E-3</v>
      </c>
      <c r="D11" s="8">
        <v>0.20100000000000001</v>
      </c>
      <c r="E11" s="8">
        <v>1.4E-2</v>
      </c>
      <c r="F11" s="8">
        <v>2E-3</v>
      </c>
      <c r="G11" s="8">
        <v>88.158000000000001</v>
      </c>
      <c r="H11" s="8">
        <v>0</v>
      </c>
      <c r="I11" s="8">
        <v>2.2669999999999999</v>
      </c>
      <c r="J11" s="8"/>
      <c r="K11" s="8">
        <v>2.3E-2</v>
      </c>
      <c r="L11" s="8">
        <v>4.8049999999999997</v>
      </c>
      <c r="M11" s="8">
        <v>1.0169999999999999</v>
      </c>
      <c r="N11" s="8">
        <v>0</v>
      </c>
      <c r="O11" s="8">
        <v>1.5469999999999999</v>
      </c>
      <c r="P11" s="8">
        <v>0.20899999999999999</v>
      </c>
      <c r="Q11" s="8">
        <v>0</v>
      </c>
      <c r="R11" s="8">
        <v>98.244</v>
      </c>
      <c r="S11" s="8"/>
      <c r="T11" s="8">
        <v>6.2815726955915441E-5</v>
      </c>
      <c r="U11" s="8">
        <v>9.9818638458373486E-3</v>
      </c>
      <c r="V11" s="8">
        <v>0</v>
      </c>
      <c r="W11" s="8">
        <v>6.3206394371543564E-4</v>
      </c>
      <c r="X11" s="8">
        <v>7.3431940973978758E-5</v>
      </c>
      <c r="Y11" s="8">
        <v>2.7946133746265409</v>
      </c>
      <c r="Z11" s="8">
        <v>0</v>
      </c>
      <c r="AA11" s="8">
        <v>7.9887613656434889E-2</v>
      </c>
      <c r="AB11" s="8">
        <v>0</v>
      </c>
      <c r="AC11" s="8">
        <v>0</v>
      </c>
      <c r="AD11" s="8">
        <v>4.7256071333394434E-4</v>
      </c>
      <c r="AE11" s="8">
        <v>9.1532076485326963E-2</v>
      </c>
      <c r="AF11" s="8">
        <v>1.7084536129780559E-2</v>
      </c>
      <c r="AG11" s="8">
        <v>0</v>
      </c>
      <c r="AH11" s="8">
        <v>1.7726552193353569E-2</v>
      </c>
      <c r="AI11" s="8">
        <v>2.2823494522218411E-3</v>
      </c>
      <c r="AJ11" s="8">
        <v>0</v>
      </c>
      <c r="AK11" s="8">
        <v>0</v>
      </c>
      <c r="AL11" s="8">
        <v>3.014349238714475</v>
      </c>
    </row>
    <row r="12" spans="1:38" x14ac:dyDescent="0.25">
      <c r="A12" s="6">
        <v>4</v>
      </c>
      <c r="B12" s="7" t="s">
        <v>48</v>
      </c>
      <c r="C12" s="8">
        <v>4.0000000000000001E-3</v>
      </c>
      <c r="D12" s="8">
        <v>7.6999999999999999E-2</v>
      </c>
      <c r="E12" s="8">
        <v>0.01</v>
      </c>
      <c r="F12" s="8">
        <v>4.2999999999999997E-2</v>
      </c>
      <c r="G12" s="8">
        <v>77.876999999999995</v>
      </c>
      <c r="H12" s="8">
        <v>0</v>
      </c>
      <c r="I12" s="8">
        <v>4.6079999999999997</v>
      </c>
      <c r="J12" s="8">
        <v>0</v>
      </c>
      <c r="K12" s="8">
        <v>4.2000000000000003E-2</v>
      </c>
      <c r="L12" s="8">
        <v>13.486000000000001</v>
      </c>
      <c r="M12" s="8">
        <v>1.2310000000000001</v>
      </c>
      <c r="N12" s="8">
        <v>5.0000000000000001E-3</v>
      </c>
      <c r="O12" s="8">
        <v>1.546</v>
      </c>
      <c r="P12" s="8">
        <v>7.1999999999999995E-2</v>
      </c>
      <c r="Q12" s="8"/>
      <c r="R12" s="8">
        <v>99.001000000000005</v>
      </c>
      <c r="S12" s="8"/>
      <c r="T12" s="8">
        <v>2.5811254855307033E-4</v>
      </c>
      <c r="U12" s="8">
        <v>3.9281408068416214E-3</v>
      </c>
      <c r="V12" s="8">
        <v>0</v>
      </c>
      <c r="W12" s="8">
        <v>4.6378181771544193E-4</v>
      </c>
      <c r="X12" s="8">
        <v>1.6218258010084964E-3</v>
      </c>
      <c r="Y12" s="8">
        <v>2.536004120555829</v>
      </c>
      <c r="Z12" s="8">
        <v>0</v>
      </c>
      <c r="AA12" s="8">
        <v>0.16680963658951192</v>
      </c>
      <c r="AB12" s="8">
        <v>0</v>
      </c>
      <c r="AC12" s="8">
        <v>0</v>
      </c>
      <c r="AD12" s="8">
        <v>8.8646135065892752E-4</v>
      </c>
      <c r="AE12" s="8">
        <v>0.26390268913762871</v>
      </c>
      <c r="AF12" s="8">
        <v>2.1243253372964649E-2</v>
      </c>
      <c r="AG12" s="8">
        <v>8.0390453993935159E-5</v>
      </c>
      <c r="AH12" s="8">
        <v>1.8198022057819032E-2</v>
      </c>
      <c r="AI12" s="8">
        <v>8.0769814997805626E-4</v>
      </c>
      <c r="AJ12" s="8">
        <v>0</v>
      </c>
      <c r="AK12" s="8">
        <v>0</v>
      </c>
      <c r="AL12" s="8">
        <v>3.0142041326425031</v>
      </c>
    </row>
    <row r="13" spans="1:38" x14ac:dyDescent="0.25">
      <c r="A13" s="6">
        <v>4</v>
      </c>
      <c r="B13" s="7" t="s">
        <v>48</v>
      </c>
      <c r="C13" s="8">
        <v>0</v>
      </c>
      <c r="D13" s="8">
        <v>7.3999999999999996E-2</v>
      </c>
      <c r="E13" s="8">
        <v>0</v>
      </c>
      <c r="F13" s="8">
        <v>3.3000000000000002E-2</v>
      </c>
      <c r="G13" s="8">
        <v>87.378</v>
      </c>
      <c r="H13" s="8">
        <v>1.7000000000000001E-2</v>
      </c>
      <c r="I13" s="8">
        <v>2.5030000000000001</v>
      </c>
      <c r="J13" s="8">
        <v>0</v>
      </c>
      <c r="K13" s="8">
        <v>0</v>
      </c>
      <c r="L13" s="8">
        <v>6.9009999999999998</v>
      </c>
      <c r="M13" s="8">
        <v>0.76600000000000001</v>
      </c>
      <c r="N13" s="8">
        <v>2.1000000000000001E-2</v>
      </c>
      <c r="O13" s="8">
        <v>0.69899999999999995</v>
      </c>
      <c r="P13" s="8">
        <v>0</v>
      </c>
      <c r="Q13" s="8"/>
      <c r="R13" s="8">
        <v>98.391999999999996</v>
      </c>
      <c r="S13" s="8"/>
      <c r="T13" s="8">
        <v>0</v>
      </c>
      <c r="U13" s="8">
        <v>3.6681010922401318E-3</v>
      </c>
      <c r="V13" s="8">
        <v>0</v>
      </c>
      <c r="W13" s="8">
        <v>0</v>
      </c>
      <c r="X13" s="8">
        <v>1.2093804509775903E-3</v>
      </c>
      <c r="Y13" s="8">
        <v>2.7647514615588729</v>
      </c>
      <c r="Z13" s="8">
        <v>6.0560328451113668E-4</v>
      </c>
      <c r="AA13" s="8">
        <v>8.8040554690685099E-2</v>
      </c>
      <c r="AB13" s="8">
        <v>0</v>
      </c>
      <c r="AC13" s="8">
        <v>0</v>
      </c>
      <c r="AD13" s="8">
        <v>0</v>
      </c>
      <c r="AE13" s="8">
        <v>0.13121574254450458</v>
      </c>
      <c r="AF13" s="8">
        <v>1.2844139106483469E-2</v>
      </c>
      <c r="AG13" s="8">
        <v>3.2807038358140288E-4</v>
      </c>
      <c r="AH13" s="8">
        <v>7.9947544236199496E-3</v>
      </c>
      <c r="AI13" s="8">
        <v>0</v>
      </c>
      <c r="AJ13" s="8">
        <v>0</v>
      </c>
      <c r="AK13" s="8">
        <v>0</v>
      </c>
      <c r="AL13" s="8">
        <v>3.0106578075354764</v>
      </c>
    </row>
    <row r="14" spans="1:38" x14ac:dyDescent="0.25">
      <c r="A14" s="6">
        <v>4</v>
      </c>
      <c r="B14" s="7" t="s">
        <v>48</v>
      </c>
      <c r="C14" s="8">
        <v>0</v>
      </c>
      <c r="D14" s="8">
        <v>0.27900000000000003</v>
      </c>
      <c r="E14" s="8">
        <v>1.2999999999999999E-2</v>
      </c>
      <c r="F14" s="8">
        <v>3.1E-2</v>
      </c>
      <c r="G14" s="8">
        <v>76.866</v>
      </c>
      <c r="H14" s="8">
        <v>2.5999999999999999E-2</v>
      </c>
      <c r="I14" s="8">
        <v>3.927</v>
      </c>
      <c r="J14" s="8">
        <v>0</v>
      </c>
      <c r="K14" s="8">
        <v>2.4E-2</v>
      </c>
      <c r="L14" s="8">
        <v>12.358000000000001</v>
      </c>
      <c r="M14" s="8">
        <v>2.12</v>
      </c>
      <c r="N14" s="8">
        <v>0</v>
      </c>
      <c r="O14" s="8">
        <v>1.617</v>
      </c>
      <c r="P14" s="8">
        <v>0.126</v>
      </c>
      <c r="Q14" s="8"/>
      <c r="R14" s="8">
        <v>97.387000000000015</v>
      </c>
      <c r="S14" s="8"/>
      <c r="T14" s="8">
        <v>0</v>
      </c>
      <c r="U14" s="8">
        <v>1.4465642575024938E-2</v>
      </c>
      <c r="V14" s="8">
        <v>0</v>
      </c>
      <c r="W14" s="8">
        <v>6.1276545783766777E-4</v>
      </c>
      <c r="X14" s="8">
        <v>1.1883233980547817E-3</v>
      </c>
      <c r="Y14" s="8">
        <v>2.5439714220776586</v>
      </c>
      <c r="Z14" s="8">
        <v>9.6880550703076589E-4</v>
      </c>
      <c r="AA14" s="8">
        <v>0.1444796803416121</v>
      </c>
      <c r="AB14" s="8">
        <v>0</v>
      </c>
      <c r="AC14" s="8">
        <v>0</v>
      </c>
      <c r="AD14" s="8">
        <v>5.148242098854237E-4</v>
      </c>
      <c r="AE14" s="8">
        <v>0.24577972628215028</v>
      </c>
      <c r="AF14" s="8">
        <v>3.7182282149893137E-2</v>
      </c>
      <c r="AG14" s="8">
        <v>0</v>
      </c>
      <c r="AH14" s="8">
        <v>1.934469659011822E-2</v>
      </c>
      <c r="AI14" s="8">
        <v>1.4365618927847758E-3</v>
      </c>
      <c r="AJ14" s="8">
        <v>0</v>
      </c>
      <c r="AK14" s="8">
        <v>0</v>
      </c>
      <c r="AL14" s="8">
        <v>3.0099447304820508</v>
      </c>
    </row>
    <row r="15" spans="1:38" x14ac:dyDescent="0.25">
      <c r="A15" s="6">
        <v>4</v>
      </c>
      <c r="B15" s="7" t="s">
        <v>48</v>
      </c>
      <c r="C15" s="8">
        <v>0</v>
      </c>
      <c r="D15" s="8">
        <v>0.26500000000000001</v>
      </c>
      <c r="E15" s="8">
        <v>0.11493360000000001</v>
      </c>
      <c r="F15" s="8"/>
      <c r="G15" s="8">
        <v>77.292000000000002</v>
      </c>
      <c r="H15" s="8">
        <v>4.2000000000000003E-2</v>
      </c>
      <c r="I15" s="8">
        <v>3.9649999999999999</v>
      </c>
      <c r="J15" s="8"/>
      <c r="K15" s="8">
        <v>5.3999999999999999E-2</v>
      </c>
      <c r="L15" s="8">
        <v>11.859</v>
      </c>
      <c r="M15" s="8">
        <v>2.1880000000000002</v>
      </c>
      <c r="N15" s="8"/>
      <c r="O15" s="8">
        <v>1.6579999999999999</v>
      </c>
      <c r="P15" s="8">
        <v>0.14299999999999999</v>
      </c>
      <c r="Q15" s="8"/>
      <c r="R15" s="8">
        <v>97.580933600000009</v>
      </c>
      <c r="S15" s="8"/>
      <c r="T15" s="8">
        <v>0</v>
      </c>
      <c r="U15" s="8">
        <v>1.3710530297166342E-2</v>
      </c>
      <c r="V15" s="8">
        <v>0</v>
      </c>
      <c r="W15" s="8">
        <v>5.4059594721721886E-3</v>
      </c>
      <c r="X15" s="8">
        <v>0</v>
      </c>
      <c r="Y15" s="8">
        <v>2.5526269139940458</v>
      </c>
      <c r="Z15" s="8">
        <v>1.5616632605604881E-3</v>
      </c>
      <c r="AA15" s="8">
        <v>0.14556732942177575</v>
      </c>
      <c r="AB15" s="8">
        <v>0</v>
      </c>
      <c r="AC15" s="8">
        <v>0</v>
      </c>
      <c r="AD15" s="8">
        <v>1.1558895349269461E-3</v>
      </c>
      <c r="AE15" s="8">
        <v>0.23535356787305237</v>
      </c>
      <c r="AF15" s="8">
        <v>3.8293260914285462E-2</v>
      </c>
      <c r="AG15" s="8">
        <v>0</v>
      </c>
      <c r="AH15" s="8">
        <v>1.9792984328338509E-2</v>
      </c>
      <c r="AI15" s="8">
        <v>1.626914336582873E-3</v>
      </c>
      <c r="AJ15" s="8">
        <v>0</v>
      </c>
      <c r="AK15" s="8">
        <v>0</v>
      </c>
      <c r="AL15" s="8">
        <v>3.0150950134329069</v>
      </c>
    </row>
    <row r="16" spans="1:38" x14ac:dyDescent="0.25">
      <c r="A16" s="6">
        <v>4</v>
      </c>
      <c r="B16" s="7" t="s">
        <v>48</v>
      </c>
      <c r="C16" s="8">
        <v>0</v>
      </c>
      <c r="D16" s="8">
        <v>0.26500000000000001</v>
      </c>
      <c r="E16" s="8">
        <v>0.11493360000000001</v>
      </c>
      <c r="F16" s="8"/>
      <c r="G16" s="8">
        <v>77.292000000000002</v>
      </c>
      <c r="H16" s="8">
        <v>4.2000000000000003E-2</v>
      </c>
      <c r="I16" s="8">
        <v>3.9649999999999999</v>
      </c>
      <c r="J16" s="8"/>
      <c r="K16" s="8">
        <v>5.3999999999999999E-2</v>
      </c>
      <c r="L16" s="8">
        <v>11.859</v>
      </c>
      <c r="M16" s="8">
        <v>2.1880000000000002</v>
      </c>
      <c r="N16" s="8"/>
      <c r="O16" s="8">
        <v>1.6579999999999999</v>
      </c>
      <c r="P16" s="8">
        <v>0.14299999999999999</v>
      </c>
      <c r="Q16" s="8"/>
      <c r="R16" s="8">
        <v>97.580933600000009</v>
      </c>
      <c r="S16" s="8"/>
      <c r="T16" s="8">
        <v>0</v>
      </c>
      <c r="U16" s="8">
        <v>1.3710530297166342E-2</v>
      </c>
      <c r="V16" s="8">
        <v>0</v>
      </c>
      <c r="W16" s="8">
        <v>5.4059594721721886E-3</v>
      </c>
      <c r="X16" s="8">
        <v>0</v>
      </c>
      <c r="Y16" s="8">
        <v>2.5526269139940458</v>
      </c>
      <c r="Z16" s="8">
        <v>1.5616632605604881E-3</v>
      </c>
      <c r="AA16" s="8">
        <v>0.14556732942177575</v>
      </c>
      <c r="AB16" s="8">
        <v>0</v>
      </c>
      <c r="AC16" s="8">
        <v>0</v>
      </c>
      <c r="AD16" s="8">
        <v>1.1558895349269461E-3</v>
      </c>
      <c r="AE16" s="8">
        <v>0.23535356787305237</v>
      </c>
      <c r="AF16" s="8">
        <v>3.8293260914285462E-2</v>
      </c>
      <c r="AG16" s="8">
        <v>0</v>
      </c>
      <c r="AH16" s="8">
        <v>1.9792984328338509E-2</v>
      </c>
      <c r="AI16" s="8">
        <v>1.626914336582873E-3</v>
      </c>
      <c r="AJ16" s="8">
        <v>0</v>
      </c>
      <c r="AK16" s="8">
        <v>0</v>
      </c>
      <c r="AL16" s="8">
        <v>3.0150950134329069</v>
      </c>
    </row>
    <row r="17" spans="1:38" x14ac:dyDescent="0.25">
      <c r="A17" s="6">
        <v>4</v>
      </c>
      <c r="B17" s="7" t="s">
        <v>48</v>
      </c>
      <c r="C17" s="8">
        <v>4.0000000000000001E-3</v>
      </c>
      <c r="D17" s="8">
        <v>7.1999999999999995E-2</v>
      </c>
      <c r="E17" s="8">
        <v>3.1E-2</v>
      </c>
      <c r="F17" s="8">
        <v>0</v>
      </c>
      <c r="G17" s="8">
        <v>49.613999999999997</v>
      </c>
      <c r="H17" s="8">
        <v>2.09</v>
      </c>
      <c r="I17" s="8">
        <v>35.902999999999999</v>
      </c>
      <c r="J17" s="8"/>
      <c r="K17" s="8"/>
      <c r="L17" s="8">
        <v>1.327</v>
      </c>
      <c r="M17" s="8">
        <v>0.23499999999999999</v>
      </c>
      <c r="N17" s="8">
        <v>0</v>
      </c>
      <c r="O17" s="8">
        <v>0.94699999999999995</v>
      </c>
      <c r="P17" s="8">
        <v>4.2000000000000003E-2</v>
      </c>
      <c r="Q17" s="8"/>
      <c r="R17" s="8">
        <v>90.265000000000001</v>
      </c>
      <c r="S17" s="8"/>
      <c r="T17" s="8">
        <v>3.2830993901252219E-4</v>
      </c>
      <c r="U17" s="8">
        <v>4.6720096344587412E-3</v>
      </c>
      <c r="V17" s="8">
        <v>0</v>
      </c>
      <c r="W17" s="8">
        <v>1.828733091602077E-3</v>
      </c>
      <c r="X17" s="8">
        <v>0</v>
      </c>
      <c r="Y17" s="8">
        <v>2.0550381826323774</v>
      </c>
      <c r="Z17" s="8">
        <v>9.7464675995191485E-2</v>
      </c>
      <c r="AA17" s="8">
        <v>1.6531578220029364</v>
      </c>
      <c r="AB17" s="8">
        <v>0</v>
      </c>
      <c r="AC17" s="8">
        <v>0</v>
      </c>
      <c r="AD17" s="8">
        <v>0</v>
      </c>
      <c r="AE17" s="8">
        <v>3.3029841879352873E-2</v>
      </c>
      <c r="AF17" s="8">
        <v>5.1582899437442112E-3</v>
      </c>
      <c r="AG17" s="8">
        <v>0</v>
      </c>
      <c r="AH17" s="8">
        <v>1.4178803637020074E-2</v>
      </c>
      <c r="AI17" s="8">
        <v>5.9929519213111203E-4</v>
      </c>
      <c r="AJ17" s="8">
        <v>0</v>
      </c>
      <c r="AK17" s="8">
        <v>0</v>
      </c>
      <c r="AL17" s="8">
        <v>3.8654559639478268</v>
      </c>
    </row>
    <row r="18" spans="1:38" x14ac:dyDescent="0.25">
      <c r="A18" s="6">
        <v>4</v>
      </c>
      <c r="B18" s="7" t="s">
        <v>48</v>
      </c>
      <c r="C18" s="8">
        <v>2.5999999999999999E-2</v>
      </c>
      <c r="D18" s="8">
        <v>0.02</v>
      </c>
      <c r="E18" s="8">
        <v>2.1000000000000001E-2</v>
      </c>
      <c r="F18" s="8">
        <v>0</v>
      </c>
      <c r="G18" s="8">
        <v>57.241999999999997</v>
      </c>
      <c r="H18" s="8">
        <v>4.4560000000000004</v>
      </c>
      <c r="I18" s="8">
        <v>28.268000000000001</v>
      </c>
      <c r="J18" s="8"/>
      <c r="K18" s="8"/>
      <c r="L18" s="8">
        <v>0.72399999999999998</v>
      </c>
      <c r="M18" s="8">
        <v>0.20599999999999999</v>
      </c>
      <c r="N18" s="8">
        <v>0</v>
      </c>
      <c r="O18" s="8">
        <v>0.63500000000000001</v>
      </c>
      <c r="P18" s="8">
        <v>2.3E-2</v>
      </c>
      <c r="Q18" s="8"/>
      <c r="R18" s="8">
        <v>91.621000000000009</v>
      </c>
      <c r="S18" s="8"/>
      <c r="T18" s="8">
        <v>2.0209875920450602E-3</v>
      </c>
      <c r="U18" s="8">
        <v>1.2290441641607745E-3</v>
      </c>
      <c r="V18" s="8">
        <v>0</v>
      </c>
      <c r="W18" s="8">
        <v>1.1732057549038949E-3</v>
      </c>
      <c r="X18" s="8">
        <v>0</v>
      </c>
      <c r="Y18" s="8">
        <v>2.245415481062059</v>
      </c>
      <c r="Z18" s="8">
        <v>0.19679424755055563</v>
      </c>
      <c r="AA18" s="8">
        <v>1.2326645886391436</v>
      </c>
      <c r="AB18" s="8">
        <v>0</v>
      </c>
      <c r="AC18" s="8">
        <v>0</v>
      </c>
      <c r="AD18" s="8">
        <v>0</v>
      </c>
      <c r="AE18" s="8">
        <v>1.7066340178112097E-2</v>
      </c>
      <c r="AF18" s="8">
        <v>4.2822435907966762E-3</v>
      </c>
      <c r="AG18" s="8">
        <v>0</v>
      </c>
      <c r="AH18" s="8">
        <v>9.0038778454130056E-3</v>
      </c>
      <c r="AI18" s="8">
        <v>3.1080328419543017E-4</v>
      </c>
      <c r="AJ18" s="8">
        <v>0</v>
      </c>
      <c r="AK18" s="8">
        <v>0</v>
      </c>
      <c r="AL18" s="8">
        <v>3.7099608196613851</v>
      </c>
    </row>
    <row r="19" spans="1:38" x14ac:dyDescent="0.25">
      <c r="A19" s="6">
        <v>4</v>
      </c>
      <c r="B19" s="7" t="s">
        <v>48</v>
      </c>
      <c r="C19" s="8">
        <v>0</v>
      </c>
      <c r="D19" s="8">
        <v>0.2</v>
      </c>
      <c r="E19" s="8">
        <v>7.0000000000000001E-3</v>
      </c>
      <c r="F19" s="8">
        <v>3.4000000000000002E-2</v>
      </c>
      <c r="G19" s="8">
        <v>80.936000000000007</v>
      </c>
      <c r="H19" s="8">
        <v>3.9E-2</v>
      </c>
      <c r="I19" s="8">
        <v>3.4910000000000001</v>
      </c>
      <c r="J19" s="8">
        <v>0</v>
      </c>
      <c r="K19" s="8">
        <v>0</v>
      </c>
      <c r="L19" s="8">
        <v>9.7100000000000009</v>
      </c>
      <c r="M19" s="8">
        <v>1.464</v>
      </c>
      <c r="N19" s="8">
        <v>0</v>
      </c>
      <c r="O19" s="8">
        <v>1.079</v>
      </c>
      <c r="P19" s="8">
        <v>0.14799999999999999</v>
      </c>
      <c r="Q19" s="8"/>
      <c r="R19" s="8">
        <v>97.10799999999999</v>
      </c>
      <c r="S19" s="8"/>
      <c r="T19" s="8">
        <v>0</v>
      </c>
      <c r="U19" s="8">
        <v>1.0238999200361728E-2</v>
      </c>
      <c r="V19" s="8">
        <v>0</v>
      </c>
      <c r="W19" s="8">
        <v>3.2579390110913794E-4</v>
      </c>
      <c r="X19" s="8">
        <v>1.2869031331864352E-3</v>
      </c>
      <c r="Y19" s="8">
        <v>2.6449268800563308</v>
      </c>
      <c r="Z19" s="8">
        <v>1.4349006901024769E-3</v>
      </c>
      <c r="AA19" s="8">
        <v>0.12682057158249735</v>
      </c>
      <c r="AB19" s="8">
        <v>0</v>
      </c>
      <c r="AC19" s="8">
        <v>0</v>
      </c>
      <c r="AD19" s="8">
        <v>0</v>
      </c>
      <c r="AE19" s="8">
        <v>0.19068260739416371</v>
      </c>
      <c r="AF19" s="8">
        <v>2.5353343731491545E-2</v>
      </c>
      <c r="AG19" s="8">
        <v>0</v>
      </c>
      <c r="AH19" s="8">
        <v>1.2745806877249792E-2</v>
      </c>
      <c r="AI19" s="8">
        <v>1.6661323572637675E-3</v>
      </c>
      <c r="AJ19" s="8">
        <v>0</v>
      </c>
      <c r="AK19" s="8">
        <v>0</v>
      </c>
      <c r="AL19" s="8">
        <v>3.0154819389237568</v>
      </c>
    </row>
    <row r="20" spans="1:38" x14ac:dyDescent="0.25">
      <c r="A20" s="6">
        <v>4</v>
      </c>
      <c r="B20" s="7" t="s">
        <v>48</v>
      </c>
      <c r="C20" s="8">
        <v>2E-3</v>
      </c>
      <c r="D20" s="8">
        <v>0.16800000000000001</v>
      </c>
      <c r="E20" s="8">
        <v>1.2E-2</v>
      </c>
      <c r="F20" s="8">
        <v>0.01</v>
      </c>
      <c r="G20" s="8">
        <v>81.454999999999998</v>
      </c>
      <c r="H20" s="8">
        <v>0</v>
      </c>
      <c r="I20" s="8">
        <v>3.5720000000000001</v>
      </c>
      <c r="J20" s="8">
        <v>0</v>
      </c>
      <c r="K20" s="8">
        <v>0</v>
      </c>
      <c r="L20" s="8">
        <v>10.336</v>
      </c>
      <c r="M20" s="8">
        <v>1.3520000000000001</v>
      </c>
      <c r="N20" s="8">
        <v>0</v>
      </c>
      <c r="O20" s="8">
        <v>1.2150000000000001</v>
      </c>
      <c r="P20" s="8">
        <v>6.2E-2</v>
      </c>
      <c r="Q20" s="8"/>
      <c r="R20" s="8">
        <v>98.183999999999997</v>
      </c>
      <c r="S20" s="8"/>
      <c r="T20" s="8">
        <v>1.282311331456037E-4</v>
      </c>
      <c r="U20" s="8">
        <v>8.5156922938333622E-3</v>
      </c>
      <c r="V20" s="8">
        <v>0</v>
      </c>
      <c r="W20" s="8">
        <v>5.5297986883346979E-4</v>
      </c>
      <c r="X20" s="8">
        <v>3.7475730428077303E-4</v>
      </c>
      <c r="Y20" s="8">
        <v>2.6355596287440948</v>
      </c>
      <c r="Z20" s="8">
        <v>0</v>
      </c>
      <c r="AA20" s="8">
        <v>0.12847968783368025</v>
      </c>
      <c r="AB20" s="8">
        <v>0</v>
      </c>
      <c r="AC20" s="8">
        <v>0</v>
      </c>
      <c r="AD20" s="8">
        <v>0</v>
      </c>
      <c r="AE20" s="8">
        <v>0.20096828096959998</v>
      </c>
      <c r="AF20" s="8">
        <v>2.3182166699897297E-2</v>
      </c>
      <c r="AG20" s="8">
        <v>0</v>
      </c>
      <c r="AH20" s="8">
        <v>1.4210368240805097E-2</v>
      </c>
      <c r="AI20" s="8">
        <v>6.9107095105708964E-4</v>
      </c>
      <c r="AJ20" s="8">
        <v>0</v>
      </c>
      <c r="AK20" s="8">
        <v>0</v>
      </c>
      <c r="AL20" s="8">
        <v>3.0126628640392279</v>
      </c>
    </row>
    <row r="21" spans="1:38" x14ac:dyDescent="0.25">
      <c r="A21" s="6">
        <v>4</v>
      </c>
      <c r="B21" s="7" t="s">
        <v>48</v>
      </c>
      <c r="C21" s="8">
        <v>0.02</v>
      </c>
      <c r="D21" s="8">
        <v>1E-3</v>
      </c>
      <c r="E21" s="8">
        <v>0</v>
      </c>
      <c r="F21" s="8">
        <v>0</v>
      </c>
      <c r="G21" s="8">
        <v>52.527999999999999</v>
      </c>
      <c r="H21" s="8">
        <v>3.1629999999999998</v>
      </c>
      <c r="I21" s="8">
        <v>43.058</v>
      </c>
      <c r="J21" s="8"/>
      <c r="K21" s="8"/>
      <c r="L21" s="8">
        <v>0.191</v>
      </c>
      <c r="M21" s="8">
        <v>0.435</v>
      </c>
      <c r="N21" s="8">
        <v>0</v>
      </c>
      <c r="O21" s="8">
        <v>0</v>
      </c>
      <c r="P21" s="8">
        <v>0</v>
      </c>
      <c r="Q21" s="8"/>
      <c r="R21" s="8">
        <v>99.396000000000001</v>
      </c>
      <c r="S21" s="8"/>
      <c r="T21" s="8">
        <v>1.5119481678458654E-3</v>
      </c>
      <c r="U21" s="8">
        <v>5.9765987761988083E-5</v>
      </c>
      <c r="V21" s="8">
        <v>0</v>
      </c>
      <c r="W21" s="8">
        <v>0</v>
      </c>
      <c r="X21" s="8">
        <v>0</v>
      </c>
      <c r="Y21" s="8">
        <v>2.0039615609755828</v>
      </c>
      <c r="Z21" s="8">
        <v>0.13585731195800002</v>
      </c>
      <c r="AA21" s="8">
        <v>1.8260820983612862</v>
      </c>
      <c r="AB21" s="8">
        <v>0</v>
      </c>
      <c r="AC21" s="8">
        <v>0</v>
      </c>
      <c r="AD21" s="8">
        <v>0</v>
      </c>
      <c r="AE21" s="8">
        <v>4.3787667065348689E-3</v>
      </c>
      <c r="AF21" s="8">
        <v>8.7944769068611789E-3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3.9806459290638725</v>
      </c>
    </row>
    <row r="22" spans="1:38" x14ac:dyDescent="0.25">
      <c r="A22" s="6">
        <v>5</v>
      </c>
      <c r="B22" s="7" t="s">
        <v>48</v>
      </c>
      <c r="C22" s="8">
        <v>0</v>
      </c>
      <c r="D22" s="8">
        <v>0.09</v>
      </c>
      <c r="E22" s="8">
        <v>3.2000000000000001E-2</v>
      </c>
      <c r="F22" s="8">
        <v>0</v>
      </c>
      <c r="G22" s="8">
        <v>96.906000000000006</v>
      </c>
      <c r="H22" s="8">
        <v>2.3E-2</v>
      </c>
      <c r="I22" s="8">
        <v>1.42</v>
      </c>
      <c r="J22" s="8">
        <v>0</v>
      </c>
      <c r="K22" s="8">
        <v>0</v>
      </c>
      <c r="L22" s="8">
        <v>0.253</v>
      </c>
      <c r="M22" s="8">
        <v>0.71</v>
      </c>
      <c r="N22" s="8">
        <v>0</v>
      </c>
      <c r="O22" s="8">
        <v>0.221</v>
      </c>
      <c r="P22" s="8">
        <v>0</v>
      </c>
      <c r="Q22" s="8"/>
      <c r="R22" s="8">
        <v>99.655000000000001</v>
      </c>
      <c r="S22" s="8"/>
      <c r="T22" s="8">
        <v>0</v>
      </c>
      <c r="U22" s="8">
        <v>4.2940818015662959E-3</v>
      </c>
      <c r="V22" s="8">
        <v>0</v>
      </c>
      <c r="W22" s="8">
        <v>1.3880182580538988E-3</v>
      </c>
      <c r="X22" s="8">
        <v>0</v>
      </c>
      <c r="Y22" s="8">
        <v>2.9513647872628845</v>
      </c>
      <c r="Z22" s="8">
        <v>7.8865191828360597E-4</v>
      </c>
      <c r="AA22" s="8">
        <v>4.8076018360143684E-2</v>
      </c>
      <c r="AB22" s="8">
        <v>0</v>
      </c>
      <c r="AC22" s="8">
        <v>0</v>
      </c>
      <c r="AD22" s="8">
        <v>0</v>
      </c>
      <c r="AE22" s="8">
        <v>4.6303376734644032E-3</v>
      </c>
      <c r="AF22" s="8">
        <v>1.1459160624573706E-2</v>
      </c>
      <c r="AG22" s="8">
        <v>0</v>
      </c>
      <c r="AH22" s="8">
        <v>2.4329795210361626E-3</v>
      </c>
      <c r="AI22" s="8">
        <v>0</v>
      </c>
      <c r="AJ22" s="8">
        <v>0</v>
      </c>
      <c r="AK22" s="8">
        <v>0</v>
      </c>
      <c r="AL22" s="8">
        <v>3.0244340354200063</v>
      </c>
    </row>
    <row r="23" spans="1:38" x14ac:dyDescent="0.25">
      <c r="A23" s="6">
        <v>5</v>
      </c>
      <c r="B23" s="7" t="s">
        <v>48</v>
      </c>
      <c r="C23" s="8">
        <v>0</v>
      </c>
      <c r="D23" s="8">
        <v>2.1999999999999999E-2</v>
      </c>
      <c r="E23" s="8">
        <v>2.1000000000000001E-2</v>
      </c>
      <c r="F23" s="8">
        <v>0</v>
      </c>
      <c r="G23" s="8">
        <v>95.405000000000001</v>
      </c>
      <c r="H23" s="8">
        <v>1.9E-2</v>
      </c>
      <c r="I23" s="8">
        <v>1.0409999999999999</v>
      </c>
      <c r="J23" s="8">
        <v>4.1000000000000002E-2</v>
      </c>
      <c r="K23" s="8">
        <v>0</v>
      </c>
      <c r="L23" s="8">
        <v>0.64900000000000002</v>
      </c>
      <c r="M23" s="8">
        <v>1.7529999999999999</v>
      </c>
      <c r="N23" s="8">
        <v>0.02</v>
      </c>
      <c r="O23" s="8">
        <v>0.13500000000000001</v>
      </c>
      <c r="P23" s="8">
        <v>4.4999999999999998E-2</v>
      </c>
      <c r="Q23" s="8"/>
      <c r="R23" s="8">
        <v>99.15100000000001</v>
      </c>
      <c r="S23" s="8"/>
      <c r="T23" s="8">
        <v>0</v>
      </c>
      <c r="U23" s="8">
        <v>1.0597191279957533E-3</v>
      </c>
      <c r="V23" s="8">
        <v>0</v>
      </c>
      <c r="W23" s="8">
        <v>9.1961232653972299E-4</v>
      </c>
      <c r="X23" s="8">
        <v>0</v>
      </c>
      <c r="Y23" s="8">
        <v>2.9334834907473319</v>
      </c>
      <c r="Z23" s="8">
        <v>6.5773570430738856E-4</v>
      </c>
      <c r="AA23" s="8">
        <v>3.5582066428606493E-2</v>
      </c>
      <c r="AB23" s="8">
        <v>0</v>
      </c>
      <c r="AC23" s="8">
        <v>1.2372080353857222E-3</v>
      </c>
      <c r="AD23" s="8">
        <v>0</v>
      </c>
      <c r="AE23" s="8">
        <v>1.1991599847633897E-2</v>
      </c>
      <c r="AF23" s="8">
        <v>2.8563844692029092E-2</v>
      </c>
      <c r="AG23" s="8">
        <v>3.0362410206925849E-4</v>
      </c>
      <c r="AH23" s="8">
        <v>1.5004455396524195E-3</v>
      </c>
      <c r="AI23" s="8">
        <v>4.7665140368490975E-4</v>
      </c>
      <c r="AJ23" s="8">
        <v>0</v>
      </c>
      <c r="AK23" s="8">
        <v>0</v>
      </c>
      <c r="AL23" s="8">
        <v>3.0157759979552359</v>
      </c>
    </row>
    <row r="24" spans="1:38" x14ac:dyDescent="0.25">
      <c r="A24" s="6">
        <v>5</v>
      </c>
      <c r="B24" s="7" t="s">
        <v>48</v>
      </c>
      <c r="C24" s="8">
        <v>0</v>
      </c>
      <c r="D24" s="8">
        <v>0.16600000000000001</v>
      </c>
      <c r="E24" s="8">
        <v>3.0000000000000001E-3</v>
      </c>
      <c r="F24" s="8">
        <v>1.2E-2</v>
      </c>
      <c r="G24" s="8">
        <v>83.552000000000007</v>
      </c>
      <c r="H24" s="8">
        <v>0.01</v>
      </c>
      <c r="I24" s="8">
        <v>3.3</v>
      </c>
      <c r="J24" s="8">
        <v>1.2E-2</v>
      </c>
      <c r="K24" s="8">
        <v>0.05</v>
      </c>
      <c r="L24" s="8">
        <v>7.89</v>
      </c>
      <c r="M24" s="8">
        <v>1.778</v>
      </c>
      <c r="N24" s="8">
        <v>0</v>
      </c>
      <c r="O24" s="8">
        <v>2.532</v>
      </c>
      <c r="P24" s="8">
        <v>0.17100000000000001</v>
      </c>
      <c r="Q24" s="8"/>
      <c r="R24" s="8">
        <v>99.476000000000013</v>
      </c>
      <c r="S24" s="8"/>
      <c r="T24" s="8">
        <v>0</v>
      </c>
      <c r="U24" s="8">
        <v>8.3227063303709502E-3</v>
      </c>
      <c r="V24" s="8">
        <v>0</v>
      </c>
      <c r="W24" s="8">
        <v>1.3673986095066808E-4</v>
      </c>
      <c r="X24" s="8">
        <v>4.448126774874606E-4</v>
      </c>
      <c r="Y24" s="8">
        <v>2.6739775251248252</v>
      </c>
      <c r="Z24" s="8">
        <v>3.6031820610750757E-4</v>
      </c>
      <c r="AA24" s="8">
        <v>0.11740396560236421</v>
      </c>
      <c r="AB24" s="8">
        <v>0</v>
      </c>
      <c r="AC24" s="8">
        <v>3.7690206015158611E-4</v>
      </c>
      <c r="AD24" s="8">
        <v>1.0371478706964125E-3</v>
      </c>
      <c r="AE24" s="8">
        <v>0.15173921198671739</v>
      </c>
      <c r="AF24" s="8">
        <v>3.0154691767453837E-2</v>
      </c>
      <c r="AG24" s="8">
        <v>0</v>
      </c>
      <c r="AH24" s="8">
        <v>2.9291294120468936E-2</v>
      </c>
      <c r="AI24" s="8">
        <v>1.8852669882403967E-3</v>
      </c>
      <c r="AJ24" s="8">
        <v>0</v>
      </c>
      <c r="AK24" s="8">
        <v>0</v>
      </c>
      <c r="AL24" s="8">
        <v>3.0151305825958352</v>
      </c>
    </row>
    <row r="25" spans="1:38" x14ac:dyDescent="0.25">
      <c r="A25" s="6">
        <v>5</v>
      </c>
      <c r="B25" s="7" t="s">
        <v>48</v>
      </c>
      <c r="C25" s="8">
        <v>0</v>
      </c>
      <c r="D25" s="8">
        <v>0.219</v>
      </c>
      <c r="E25" s="8">
        <v>6.0000000000000001E-3</v>
      </c>
      <c r="F25" s="8">
        <v>0</v>
      </c>
      <c r="G25" s="8">
        <v>87.855999999999995</v>
      </c>
      <c r="H25" s="8">
        <v>0</v>
      </c>
      <c r="I25" s="8">
        <v>2.1219999999999999</v>
      </c>
      <c r="J25" s="8">
        <v>3.3000000000000002E-2</v>
      </c>
      <c r="K25" s="8">
        <v>0</v>
      </c>
      <c r="L25" s="8">
        <v>4.3789999999999996</v>
      </c>
      <c r="M25" s="8">
        <v>1.5069999999999999</v>
      </c>
      <c r="N25" s="8">
        <v>2.3E-2</v>
      </c>
      <c r="O25" s="8">
        <v>2.5609999999999999</v>
      </c>
      <c r="P25" s="8">
        <v>0.122</v>
      </c>
      <c r="Q25" s="8"/>
      <c r="R25" s="8">
        <v>98.827999999999989</v>
      </c>
      <c r="S25" s="8"/>
      <c r="T25" s="8">
        <v>0</v>
      </c>
      <c r="U25" s="8">
        <v>1.0875935066611228E-2</v>
      </c>
      <c r="V25" s="8">
        <v>0</v>
      </c>
      <c r="W25" s="8">
        <v>2.7088885539971775E-4</v>
      </c>
      <c r="X25" s="8">
        <v>0</v>
      </c>
      <c r="Y25" s="8">
        <v>2.7850842509829778</v>
      </c>
      <c r="Z25" s="8">
        <v>0</v>
      </c>
      <c r="AA25" s="8">
        <v>7.4779096698232364E-2</v>
      </c>
      <c r="AB25" s="8">
        <v>0</v>
      </c>
      <c r="AC25" s="8">
        <v>1.0266613522446314E-3</v>
      </c>
      <c r="AD25" s="8">
        <v>0</v>
      </c>
      <c r="AE25" s="8">
        <v>8.3418384489706426E-2</v>
      </c>
      <c r="AF25" s="8">
        <v>2.5316426168198479E-2</v>
      </c>
      <c r="AG25" s="8">
        <v>3.599883798947392E-4</v>
      </c>
      <c r="AH25" s="8">
        <v>2.9346103531369357E-2</v>
      </c>
      <c r="AI25" s="8">
        <v>1.3323017298088641E-3</v>
      </c>
      <c r="AJ25" s="8">
        <v>0</v>
      </c>
      <c r="AK25" s="8">
        <v>0</v>
      </c>
      <c r="AL25" s="8">
        <v>3.0118100372544441</v>
      </c>
    </row>
    <row r="26" spans="1:38" x14ac:dyDescent="0.25">
      <c r="A26" s="6">
        <v>5</v>
      </c>
      <c r="B26" s="11" t="s">
        <v>48</v>
      </c>
      <c r="C26" s="12">
        <v>1.2999999999999999E-2</v>
      </c>
      <c r="D26" s="12">
        <v>1.2999999999999999E-2</v>
      </c>
      <c r="E26" s="12">
        <v>1.4E-2</v>
      </c>
      <c r="F26" s="12">
        <v>5.0000000000000001E-3</v>
      </c>
      <c r="G26" s="12">
        <v>52.594999999999999</v>
      </c>
      <c r="H26" s="12">
        <v>1.9690000000000001</v>
      </c>
      <c r="I26" s="12">
        <v>43.631999999999998</v>
      </c>
      <c r="J26" s="12"/>
      <c r="K26" s="12"/>
      <c r="L26" s="12">
        <v>0.14199999999999999</v>
      </c>
      <c r="M26" s="12">
        <v>0.64</v>
      </c>
      <c r="N26" s="12">
        <v>0</v>
      </c>
      <c r="O26" s="12">
        <v>0.19</v>
      </c>
      <c r="P26" s="12">
        <v>0</v>
      </c>
      <c r="Q26" s="12"/>
      <c r="R26" s="12">
        <v>99.212999999999994</v>
      </c>
      <c r="S26" s="12"/>
      <c r="T26" s="12">
        <v>9.8410462936550499E-4</v>
      </c>
      <c r="U26" s="12">
        <v>7.7801589348095357E-4</v>
      </c>
      <c r="V26" s="12">
        <v>0</v>
      </c>
      <c r="W26" s="12">
        <v>7.6171156395266146E-4</v>
      </c>
      <c r="X26" s="12">
        <v>2.2123536376151512E-4</v>
      </c>
      <c r="Y26" s="12">
        <v>2.0092500878673123</v>
      </c>
      <c r="Z26" s="12">
        <v>8.4687742627173254E-2</v>
      </c>
      <c r="AA26" s="12">
        <v>1.8529452246688685</v>
      </c>
      <c r="AB26" s="12">
        <v>0</v>
      </c>
      <c r="AC26" s="12">
        <v>0</v>
      </c>
      <c r="AD26" s="12">
        <v>0</v>
      </c>
      <c r="AE26" s="12">
        <v>3.2598513721180866E-3</v>
      </c>
      <c r="AF26" s="12">
        <v>1.2956620694106474E-2</v>
      </c>
      <c r="AG26" s="12">
        <v>0</v>
      </c>
      <c r="AH26" s="12">
        <v>2.6237176286571713E-3</v>
      </c>
      <c r="AI26" s="12">
        <v>0</v>
      </c>
      <c r="AJ26" s="12">
        <v>0</v>
      </c>
      <c r="AK26" s="12">
        <v>0</v>
      </c>
      <c r="AL26" s="12">
        <v>3.9684683123087963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Cassiterite</vt:lpstr>
      <vt:lpstr>CGM</vt:lpstr>
      <vt:lpstr>Rutile-ilmenite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Ryznar | Proxis</dc:creator>
  <cp:lastModifiedBy>Jakub Ryznar | Proxis</cp:lastModifiedBy>
  <dcterms:created xsi:type="dcterms:W3CDTF">2015-06-05T18:19:34Z</dcterms:created>
  <dcterms:modified xsi:type="dcterms:W3CDTF">2024-01-04T12:02:14Z</dcterms:modified>
</cp:coreProperties>
</file>